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 codeName="{4D1C537B-E38A-612A-F078-A93A15B4B7F4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Computing\Excel\Games\Monopoly\"/>
    </mc:Choice>
  </mc:AlternateContent>
  <xr:revisionPtr revIDLastSave="0" documentId="13_ncr:1_{BEE834B2-BB45-4867-8438-AB97A1F8C8FC}" xr6:coauthVersionLast="46" xr6:coauthVersionMax="46" xr10:uidLastSave="{00000000-0000-0000-0000-000000000000}"/>
  <bookViews>
    <workbookView xWindow="-120" yWindow="-120" windowWidth="29040" windowHeight="17640" xr2:uid="{191CD489-DF08-4A4C-999B-D6CAC2091C65}"/>
  </bookViews>
  <sheets>
    <sheet name="Excel VBA Monopoly" sheetId="1" r:id="rId1"/>
    <sheet name="Property Details" sheetId="3" r:id="rId2"/>
    <sheet name="Version" sheetId="2" r:id="rId3"/>
  </sheets>
  <definedNames>
    <definedName name="_xlnm._FilterDatabase" localSheetId="0" hidden="1">'Excel VBA Monopoly'!$AF$111:$AH$111</definedName>
    <definedName name="_xlnm._FilterDatabase" localSheetId="1" hidden="1">'Property Details'!#REF!</definedName>
    <definedName name="Bankruptcy_Status">'Excel VBA Monopoly'!$K$107:$N$107</definedName>
    <definedName name="Blue">'Excel VBA Monopoly'!$S$152:$T$153</definedName>
    <definedName name="Brown">'Excel VBA Monopoly'!$S$132:$T$133</definedName>
    <definedName name="Chance1">'Excel VBA Monopoly'!$B$208</definedName>
    <definedName name="Chance10">'Excel VBA Monopoly'!$B$217</definedName>
    <definedName name="Chance11">'Excel VBA Monopoly'!$B$218</definedName>
    <definedName name="Chance12">'Excel VBA Monopoly'!$B$219</definedName>
    <definedName name="Chance13">'Excel VBA Monopoly'!$B$220</definedName>
    <definedName name="Chance14">'Excel VBA Monopoly'!$B$221</definedName>
    <definedName name="Chance15">'Excel VBA Monopoly'!$B$222</definedName>
    <definedName name="Chance16">'Excel VBA Monopoly'!$B$223</definedName>
    <definedName name="Chance2">'Excel VBA Monopoly'!$B$209</definedName>
    <definedName name="Chance3">'Excel VBA Monopoly'!$B$210</definedName>
    <definedName name="Chance4">'Excel VBA Monopoly'!$B$211</definedName>
    <definedName name="Chance5">'Excel VBA Monopoly'!$B$212</definedName>
    <definedName name="Chance6">'Excel VBA Monopoly'!$B$213</definedName>
    <definedName name="Chance7">'Excel VBA Monopoly'!$B$214</definedName>
    <definedName name="Chance8">'Excel VBA Monopoly'!$B$215</definedName>
    <definedName name="Chance9">'Excel VBA Monopoly'!$B$216</definedName>
    <definedName name="ChanceOrd">'Excel VBA Monopoly'!$C$208:$C$223</definedName>
    <definedName name="Chest1">'Excel VBA Monopoly'!$B$227</definedName>
    <definedName name="Chest10">'Excel VBA Monopoly'!$B$236</definedName>
    <definedName name="Chest11">'Excel VBA Monopoly'!$B$237</definedName>
    <definedName name="Chest12">'Excel VBA Monopoly'!$B$238</definedName>
    <definedName name="Chest13">'Excel VBA Monopoly'!$B$239</definedName>
    <definedName name="Chest14">'Excel VBA Monopoly'!$B$240</definedName>
    <definedName name="Chest15">'Excel VBA Monopoly'!$B$241</definedName>
    <definedName name="Chest16">'Excel VBA Monopoly'!$B$242</definedName>
    <definedName name="Chest2">'Excel VBA Monopoly'!$B$228</definedName>
    <definedName name="Chest3">'Excel VBA Monopoly'!$B$229</definedName>
    <definedName name="Chest4">'Excel VBA Monopoly'!$B$230</definedName>
    <definedName name="Chest5">'Excel VBA Monopoly'!$B$231</definedName>
    <definedName name="Chest6">'Excel VBA Monopoly'!$B$232</definedName>
    <definedName name="Chest7">'Excel VBA Monopoly'!$B$233</definedName>
    <definedName name="Chest8">'Excel VBA Monopoly'!$B$234</definedName>
    <definedName name="Chest9">'Excel VBA Monopoly'!$B$235</definedName>
    <definedName name="ChestOrd">'Excel VBA Monopoly'!$C$227:$C$242</definedName>
    <definedName name="CurrentP_Props">'Excel VBA Monopoly'!$BE$132:$BE$159</definedName>
    <definedName name="Dice1">'Excel VBA Monopoly'!$V$35</definedName>
    <definedName name="Dice2">'Excel VBA Monopoly'!$AA$35</definedName>
    <definedName name="Green">'Excel VBA Monopoly'!$S$149:$T$151</definedName>
    <definedName name="Hotel1">'Excel VBA Monopoly'!$C$127</definedName>
    <definedName name="Hotel10">'Excel VBA Monopoly'!$L$127</definedName>
    <definedName name="Hotel11">'Excel VBA Monopoly'!$M$127</definedName>
    <definedName name="Hotel12">'Excel VBA Monopoly'!$N$127</definedName>
    <definedName name="Hotel2">'Excel VBA Monopoly'!$D$127</definedName>
    <definedName name="Hotel3">'Excel VBA Monopoly'!$E$127</definedName>
    <definedName name="Hotel4">'Excel VBA Monopoly'!$F$127</definedName>
    <definedName name="Hotel5">'Excel VBA Monopoly'!$G$127</definedName>
    <definedName name="Hotel6">'Excel VBA Monopoly'!$H$127</definedName>
    <definedName name="Hotel7">'Excel VBA Monopoly'!$I$127</definedName>
    <definedName name="Hotel8">'Excel VBA Monopoly'!$J$127</definedName>
    <definedName name="Hotel9">'Excel VBA Monopoly'!$K$127</definedName>
    <definedName name="Hotels">'Excel VBA Monopoly'!$C$127:$N$127</definedName>
    <definedName name="House1">'Excel VBA Monopoly'!$C$125</definedName>
    <definedName name="House10">'Excel VBA Monopoly'!$L$125</definedName>
    <definedName name="House11">'Excel VBA Monopoly'!$M$125</definedName>
    <definedName name="House12">'Excel VBA Monopoly'!$N$125</definedName>
    <definedName name="House13">'Excel VBA Monopoly'!$O$125</definedName>
    <definedName name="House14">'Excel VBA Monopoly'!$P$125</definedName>
    <definedName name="House15">'Excel VBA Monopoly'!$Q$125</definedName>
    <definedName name="House16">'Excel VBA Monopoly'!$R$125</definedName>
    <definedName name="House17">'Excel VBA Monopoly'!$S$125</definedName>
    <definedName name="House18">'Excel VBA Monopoly'!$T$125</definedName>
    <definedName name="House19">'Excel VBA Monopoly'!$U$125</definedName>
    <definedName name="House2">'Excel VBA Monopoly'!$D$125</definedName>
    <definedName name="House20">'Excel VBA Monopoly'!$V$125</definedName>
    <definedName name="House21">'Excel VBA Monopoly'!$W$125</definedName>
    <definedName name="House22">'Excel VBA Monopoly'!$X$125</definedName>
    <definedName name="House23">'Excel VBA Monopoly'!$Y$125</definedName>
    <definedName name="House24">'Excel VBA Monopoly'!$Z$125</definedName>
    <definedName name="House25">'Excel VBA Monopoly'!$AA$125</definedName>
    <definedName name="House26">'Excel VBA Monopoly'!$AB$125</definedName>
    <definedName name="House27">'Excel VBA Monopoly'!$AC$125</definedName>
    <definedName name="House28">'Excel VBA Monopoly'!$AD$125</definedName>
    <definedName name="House29">'Excel VBA Monopoly'!$AE$125</definedName>
    <definedName name="House3">'Excel VBA Monopoly'!$E$125</definedName>
    <definedName name="House30">'Excel VBA Monopoly'!$AF$125</definedName>
    <definedName name="House31">'Excel VBA Monopoly'!$AG$125</definedName>
    <definedName name="House32">'Excel VBA Monopoly'!$AH$125</definedName>
    <definedName name="House4">'Excel VBA Monopoly'!$F$125</definedName>
    <definedName name="House5">'Excel VBA Monopoly'!$G$125</definedName>
    <definedName name="House6">'Excel VBA Monopoly'!$H$125</definedName>
    <definedName name="House7">'Excel VBA Monopoly'!$I$125</definedName>
    <definedName name="House8">'Excel VBA Monopoly'!$J$125</definedName>
    <definedName name="House9">'Excel VBA Monopoly'!$K$125</definedName>
    <definedName name="Houses">'Excel VBA Monopoly'!$C$125:$AH$125</definedName>
    <definedName name="LocLookup">'Excel VBA Monopoly'!$B$165:$C$204</definedName>
    <definedName name="Moves">'Excel VBA Monopoly'!$AY$5</definedName>
    <definedName name="Orange">'Excel VBA Monopoly'!$S$140:$T$142</definedName>
    <definedName name="P1_1">'Excel VBA Monopoly'!$AM$43</definedName>
    <definedName name="P1_2">'Excel VBA Monopoly'!$AN$43</definedName>
    <definedName name="P1_3">'Excel VBA Monopoly'!$AO$43</definedName>
    <definedName name="P1_4">'Excel VBA Monopoly'!$AP$43</definedName>
    <definedName name="P1_Avatar">'Excel VBA Monopoly'!$AZ$8</definedName>
    <definedName name="P1_Bankrupt">'Excel VBA Monopoly'!$K$107</definedName>
    <definedName name="P1_Cash">'Excel VBA Monopoly'!$AZ$9</definedName>
    <definedName name="P1_JF">'Excel VBA Monopoly'!$AZ$10</definedName>
    <definedName name="P1_Location">'Excel VBA Monopoly'!$AX$112</definedName>
    <definedName name="P1_Name">'Excel VBA Monopoly'!$AZ$7</definedName>
    <definedName name="P1_Properties">'Excel VBA Monopoly'!$W$132:$W$159</definedName>
    <definedName name="P10_1">'Excel VBA Monopoly'!$F$11</definedName>
    <definedName name="P10_2">'Excel VBA Monopoly'!$F$12</definedName>
    <definedName name="P10_3">'Excel VBA Monopoly'!$F$13</definedName>
    <definedName name="P10_4">'Excel VBA Monopoly'!$F$14</definedName>
    <definedName name="P11_1">'Excel VBA Monopoly'!$F$7</definedName>
    <definedName name="P11_2">'Excel VBA Monopoly'!$F$8</definedName>
    <definedName name="P11_3">'Excel VBA Monopoly'!$F$9</definedName>
    <definedName name="P11_4">'Excel VBA Monopoly'!$F$10</definedName>
    <definedName name="P12_1">'Excel VBA Monopoly'!$G$6</definedName>
    <definedName name="P12_2">'Excel VBA Monopoly'!$H$6</definedName>
    <definedName name="P12_3">'Excel VBA Monopoly'!$I$6</definedName>
    <definedName name="P12_4">'Excel VBA Monopoly'!$J$6</definedName>
    <definedName name="P13_1">'Excel VBA Monopoly'!$O$6</definedName>
    <definedName name="P13_2">'Excel VBA Monopoly'!$P$6</definedName>
    <definedName name="P13_3">'Excel VBA Monopoly'!$Q$6</definedName>
    <definedName name="P13_4">'Excel VBA Monopoly'!$R$6</definedName>
    <definedName name="P14_1">'Excel VBA Monopoly'!$S$6</definedName>
    <definedName name="P14_2">'Excel VBA Monopoly'!$T$6</definedName>
    <definedName name="P14_3">'Excel VBA Monopoly'!$U$6</definedName>
    <definedName name="P14_4">'Excel VBA Monopoly'!$V$6</definedName>
    <definedName name="P15_1">'Excel VBA Monopoly'!$AA$6</definedName>
    <definedName name="P15_2">'Excel VBA Monopoly'!$AB$6</definedName>
    <definedName name="P15_3">'Excel VBA Monopoly'!$AC$6</definedName>
    <definedName name="P15_4">'Excel VBA Monopoly'!$AD$6</definedName>
    <definedName name="P16_1">'Excel VBA Monopoly'!$AE$6</definedName>
    <definedName name="P16_2">'Excel VBA Monopoly'!$AF$6</definedName>
    <definedName name="P16_3">'Excel VBA Monopoly'!$AG$6</definedName>
    <definedName name="P16_4">'Excel VBA Monopoly'!$AH$6</definedName>
    <definedName name="P17_1">'Excel VBA Monopoly'!$AM$6</definedName>
    <definedName name="P17_2">'Excel VBA Monopoly'!$AN$6</definedName>
    <definedName name="P17_3">'Excel VBA Monopoly'!$AO$6</definedName>
    <definedName name="P17_4">'Excel VBA Monopoly'!$AP$6</definedName>
    <definedName name="P18_1">'Excel VBA Monopoly'!$AQ$7</definedName>
    <definedName name="P18_2">'Excel VBA Monopoly'!$AQ$8</definedName>
    <definedName name="P18_3">'Excel VBA Monopoly'!$AQ$9</definedName>
    <definedName name="P18_4">'Excel VBA Monopoly'!$AQ$10</definedName>
    <definedName name="P19_1">'Excel VBA Monopoly'!$AQ$11</definedName>
    <definedName name="P19_2">'Excel VBA Monopoly'!$AQ$12</definedName>
    <definedName name="P19_3">'Excel VBA Monopoly'!$AQ$13</definedName>
    <definedName name="P19_4">'Excel VBA Monopoly'!$AQ$14</definedName>
    <definedName name="P2_1">'Excel VBA Monopoly'!$AE$43</definedName>
    <definedName name="P2_2">'Excel VBA Monopoly'!$AF$43</definedName>
    <definedName name="P2_3">'Excel VBA Monopoly'!$AG$43</definedName>
    <definedName name="P2_4">'Excel VBA Monopoly'!$AH$43</definedName>
    <definedName name="P2_Avatar">'Excel VBA Monopoly'!$AZ$13</definedName>
    <definedName name="P2_Bankrupt">'Excel VBA Monopoly'!$L$107</definedName>
    <definedName name="P2_Cash">'Excel VBA Monopoly'!$AZ$14</definedName>
    <definedName name="P2_JF">'Excel VBA Monopoly'!$AZ$15</definedName>
    <definedName name="P2_Location">'Excel VBA Monopoly'!$AX$113</definedName>
    <definedName name="P2_Name">'Excel VBA Monopoly'!$AZ$12</definedName>
    <definedName name="P2_Properties">'Excel VBA Monopoly'!$AG$132:$AG$159</definedName>
    <definedName name="P20_1">'Excel VBA Monopoly'!$AQ$19</definedName>
    <definedName name="P20_2">'Excel VBA Monopoly'!$AQ$20</definedName>
    <definedName name="P20_3">'Excel VBA Monopoly'!$AQ$21</definedName>
    <definedName name="P20_4">'Excel VBA Monopoly'!$AQ$22</definedName>
    <definedName name="P21_1">'Excel VBA Monopoly'!$AQ$31</definedName>
    <definedName name="P21_2">'Excel VBA Monopoly'!$AQ$32</definedName>
    <definedName name="P21_3">'Excel VBA Monopoly'!$AQ$33</definedName>
    <definedName name="P21_4">'Excel VBA Monopoly'!$AQ$34</definedName>
    <definedName name="P22_1">'Excel VBA Monopoly'!$AQ$39</definedName>
    <definedName name="P22_2">'Excel VBA Monopoly'!$AQ$40</definedName>
    <definedName name="P22_3">'Excel VBA Monopoly'!$AQ$41</definedName>
    <definedName name="P22_4">'Excel VBA Monopoly'!$AQ$42</definedName>
    <definedName name="P3_1">'Excel VBA Monopoly'!$S$43</definedName>
    <definedName name="P3_2">'Excel VBA Monopoly'!$T$43</definedName>
    <definedName name="P3_3">'Excel VBA Monopoly'!$U$43</definedName>
    <definedName name="P3_4">'Excel VBA Monopoly'!$V$43</definedName>
    <definedName name="P3_Avatar">'Excel VBA Monopoly'!$AZ$18</definedName>
    <definedName name="P3_Bankrupt">'Excel VBA Monopoly'!$M$107</definedName>
    <definedName name="P3_Cash">'Excel VBA Monopoly'!$AZ$19</definedName>
    <definedName name="P3_JF">'Excel VBA Monopoly'!$AZ$20</definedName>
    <definedName name="P3_Location">'Excel VBA Monopoly'!$AX$114</definedName>
    <definedName name="P3_Name">'Excel VBA Monopoly'!$AZ$17</definedName>
    <definedName name="P3_Properties">'Excel VBA Monopoly'!$AQ$132:$AQ$159</definedName>
    <definedName name="P4_1">'Excel VBA Monopoly'!$K$43</definedName>
    <definedName name="P4_2">'Excel VBA Monopoly'!$L$43</definedName>
    <definedName name="P4_3">'Excel VBA Monopoly'!$M$43</definedName>
    <definedName name="P4_4">'Excel VBA Monopoly'!$N$43</definedName>
    <definedName name="P4_Avatar">'Excel VBA Monopoly'!$AZ$23</definedName>
    <definedName name="P4_Bankrupt">'Excel VBA Monopoly'!$N$107</definedName>
    <definedName name="P4_Cash">'Excel VBA Monopoly'!$AZ$24</definedName>
    <definedName name="P4_JF">'Excel VBA Monopoly'!$AZ$25</definedName>
    <definedName name="P4_Location">'Excel VBA Monopoly'!$AX$115</definedName>
    <definedName name="P4_Name">'Excel VBA Monopoly'!$AZ$22</definedName>
    <definedName name="P4_Properties">'Excel VBA Monopoly'!$AZ$132:$AZ$159</definedName>
    <definedName name="P5_1">'Excel VBA Monopoly'!$G$43</definedName>
    <definedName name="P5_2">'Excel VBA Monopoly'!$H$43</definedName>
    <definedName name="P5_3">'Excel VBA Monopoly'!$I$43</definedName>
    <definedName name="P5_4">'Excel VBA Monopoly'!$J$43</definedName>
    <definedName name="P6_1">'Excel VBA Monopoly'!$F$39</definedName>
    <definedName name="P6_2">'Excel VBA Monopoly'!$F$40</definedName>
    <definedName name="P6_3">'Excel VBA Monopoly'!$F$41</definedName>
    <definedName name="P6_4">'Excel VBA Monopoly'!$F$42</definedName>
    <definedName name="P7_1">'Excel VBA Monopoly'!$F$31</definedName>
    <definedName name="P7_2">'Excel VBA Monopoly'!$F$32</definedName>
    <definedName name="P7_3">'Excel VBA Monopoly'!$F$33</definedName>
    <definedName name="P7_4">'Excel VBA Monopoly'!$F$34</definedName>
    <definedName name="P8_1">'Excel VBA Monopoly'!$F$27</definedName>
    <definedName name="P8_2">'Excel VBA Monopoly'!$F$28</definedName>
    <definedName name="P8_3">'Excel VBA Monopoly'!$F$29</definedName>
    <definedName name="P8_4">'Excel VBA Monopoly'!$F$30</definedName>
    <definedName name="P9_1">'Excel VBA Monopoly'!$F$19</definedName>
    <definedName name="P9_2">'Excel VBA Monopoly'!$F$20</definedName>
    <definedName name="P9_3">'Excel VBA Monopoly'!$F$21</definedName>
    <definedName name="P9_4">'Excel VBA Monopoly'!$F$22</definedName>
    <definedName name="Piece_Location">'Excel VBA Monopoly'!$AW$112:$AY$115</definedName>
    <definedName name="Piece_Selec">'Excel VBA Monopoly'!$AF$112:$AH$120</definedName>
    <definedName name="Piece_Selec_DD">'Excel VBA Monopoly'!$AK$112:$AK$120</definedName>
    <definedName name="Pink">'Excel VBA Monopoly'!$S$137:$T$139</definedName>
    <definedName name="Player">'Excel VBA Monopoly'!$AX$5</definedName>
    <definedName name="Players">'Excel VBA Monopoly'!$C$107</definedName>
    <definedName name="PR_1">'Excel VBA Monopoly'!$N$132:$N$159</definedName>
    <definedName name="PR_2">'Excel VBA Monopoly'!$O$132:$O$159</definedName>
    <definedName name="PR_3">'Excel VBA Monopoly'!$P$132:$P$159</definedName>
    <definedName name="PR_4">'Excel VBA Monopoly'!$Q$132:$Q$159</definedName>
    <definedName name="PR_Index">'Excel VBA Monopoly'!$B$132:$B$159</definedName>
    <definedName name="Prop_Details">'Property Details'!$B$6:$Q$37</definedName>
    <definedName name="Prop_Reg">'Excel VBA Monopoly'!$N$132:$T$159</definedName>
    <definedName name="Prop_Reg_Full">'Excel VBA Monopoly'!$B$132:$T$159</definedName>
    <definedName name="Prop_Summary">'Excel VBA Monopoly'!$N$164:$Q$166</definedName>
    <definedName name="Red">'Excel VBA Monopoly'!$S$143:$T$145</definedName>
    <definedName name="SQ1_1">'Excel VBA Monopoly'!$AQ$47</definedName>
    <definedName name="SQ1_2">'Excel VBA Monopoly'!$AR$47</definedName>
    <definedName name="SQ1_3">'Excel VBA Monopoly'!$AS$47</definedName>
    <definedName name="SQ1_4">'Excel VBA Monopoly'!$AT$47</definedName>
    <definedName name="SQ10_1">'Excel VBA Monopoly'!$G$47</definedName>
    <definedName name="SQ10_2">'Excel VBA Monopoly'!$H$47</definedName>
    <definedName name="SQ10_3">'Excel VBA Monopoly'!$I$47</definedName>
    <definedName name="SQ10_4">'Excel VBA Monopoly'!$J$47</definedName>
    <definedName name="SQ11_1">'Excel VBA Monopoly'!$B$47</definedName>
    <definedName name="SQ11_2">'Excel VBA Monopoly'!$F$47</definedName>
    <definedName name="SQ11_3">'Excel VBA Monopoly'!$B$43</definedName>
    <definedName name="SQ11_4">'Excel VBA Monopoly'!$B$46</definedName>
    <definedName name="SQ11_5">'Excel VBA Monopoly'!$C$46</definedName>
    <definedName name="SQ11_6">'Excel VBA Monopoly'!$D$46</definedName>
    <definedName name="SQ11_7">'Excel VBA Monopoly'!$E$46</definedName>
    <definedName name="SQ11_8">'Excel VBA Monopoly'!$F$46</definedName>
    <definedName name="SQ12_1">'Excel VBA Monopoly'!$B$42</definedName>
    <definedName name="SQ12_2">'Excel VBA Monopoly'!$C$42</definedName>
    <definedName name="SQ12_3">'Excel VBA Monopoly'!$D$42</definedName>
    <definedName name="SQ12_4">'Excel VBA Monopoly'!$E$42</definedName>
    <definedName name="SQ13_1">'Excel VBA Monopoly'!$B$38</definedName>
    <definedName name="SQ13_2">'Excel VBA Monopoly'!$C$38</definedName>
    <definedName name="SQ13_3">'Excel VBA Monopoly'!$D$38</definedName>
    <definedName name="SQ13_4">'Excel VBA Monopoly'!$E$38</definedName>
    <definedName name="SQ14_1">'Excel VBA Monopoly'!$B$34</definedName>
    <definedName name="SQ14_2">'Excel VBA Monopoly'!$C$34</definedName>
    <definedName name="SQ14_3">'Excel VBA Monopoly'!$D$34</definedName>
    <definedName name="SQ14_4">'Excel VBA Monopoly'!$E$34</definedName>
    <definedName name="SQ15_1">'Excel VBA Monopoly'!$B$30</definedName>
    <definedName name="SQ15_2">'Excel VBA Monopoly'!$C$30</definedName>
    <definedName name="SQ15_3">'Excel VBA Monopoly'!$D$30</definedName>
    <definedName name="SQ15_4">'Excel VBA Monopoly'!$E$30</definedName>
    <definedName name="SQ16_1">'Excel VBA Monopoly'!$B$26</definedName>
    <definedName name="SQ16_2">'Excel VBA Monopoly'!$C$26</definedName>
    <definedName name="SQ16_3">'Excel VBA Monopoly'!$D$26</definedName>
    <definedName name="SQ16_4">'Excel VBA Monopoly'!$E$26</definedName>
    <definedName name="SQ17_1">'Excel VBA Monopoly'!$B$22</definedName>
    <definedName name="SQ17_2">'Excel VBA Monopoly'!$C$22</definedName>
    <definedName name="SQ17_3">'Excel VBA Monopoly'!$D$22</definedName>
    <definedName name="SQ17_4">'Excel VBA Monopoly'!$E$22</definedName>
    <definedName name="SQ18_1">'Excel VBA Monopoly'!$B$18</definedName>
    <definedName name="SQ18_2">'Excel VBA Monopoly'!$C$18</definedName>
    <definedName name="SQ18_3">'Excel VBA Monopoly'!$D$18</definedName>
    <definedName name="SQ18_4">'Excel VBA Monopoly'!$E$18</definedName>
    <definedName name="SQ19_1">'Excel VBA Monopoly'!$B$14</definedName>
    <definedName name="SQ19_2">'Excel VBA Monopoly'!$C$14</definedName>
    <definedName name="SQ19_3">'Excel VBA Monopoly'!$D$14</definedName>
    <definedName name="SQ19_4">'Excel VBA Monopoly'!$E$14</definedName>
    <definedName name="SQ2_1">'Excel VBA Monopoly'!$AM$47</definedName>
    <definedName name="SQ2_2">'Excel VBA Monopoly'!$AN$47</definedName>
    <definedName name="SQ2_3">'Excel VBA Monopoly'!$AO$47</definedName>
    <definedName name="SQ2_4">'Excel VBA Monopoly'!$AP$47</definedName>
    <definedName name="SQ20_1">'Excel VBA Monopoly'!$B$10</definedName>
    <definedName name="SQ20_2">'Excel VBA Monopoly'!$C$10</definedName>
    <definedName name="SQ20_3">'Excel VBA Monopoly'!$D$10</definedName>
    <definedName name="SQ20_4">'Excel VBA Monopoly'!$E$10</definedName>
    <definedName name="SQ21_1">'Excel VBA Monopoly'!$B$6</definedName>
    <definedName name="SQ21_2">'Excel VBA Monopoly'!$C$6</definedName>
    <definedName name="SQ21_3">'Excel VBA Monopoly'!$D$6</definedName>
    <definedName name="SQ21_4">'Excel VBA Monopoly'!$E$6</definedName>
    <definedName name="SQ22_1">'Excel VBA Monopoly'!$G$2</definedName>
    <definedName name="SQ22_2">'Excel VBA Monopoly'!$H$2</definedName>
    <definedName name="SQ22_3">'Excel VBA Monopoly'!$I$2</definedName>
    <definedName name="SQ22_4">'Excel VBA Monopoly'!$J$2</definedName>
    <definedName name="SQ23_1">'Excel VBA Monopoly'!$K$2</definedName>
    <definedName name="SQ23_2">'Excel VBA Monopoly'!$L$2</definedName>
    <definedName name="SQ23_3">'Excel VBA Monopoly'!$M$2</definedName>
    <definedName name="SQ23_4">'Excel VBA Monopoly'!$N$2</definedName>
    <definedName name="SQ24_1">'Excel VBA Monopoly'!$O$2</definedName>
    <definedName name="SQ24_2">'Excel VBA Monopoly'!$P$2</definedName>
    <definedName name="SQ24_3">'Excel VBA Monopoly'!$Q$2</definedName>
    <definedName name="SQ24_4">'Excel VBA Monopoly'!$R$2</definedName>
    <definedName name="SQ25_1">'Excel VBA Monopoly'!$S$2</definedName>
    <definedName name="SQ25_2">'Excel VBA Monopoly'!$T$2</definedName>
    <definedName name="SQ25_3">'Excel VBA Monopoly'!$U$2</definedName>
    <definedName name="SQ25_4">'Excel VBA Monopoly'!$V$2</definedName>
    <definedName name="SQ26_1">'Excel VBA Monopoly'!$W$2</definedName>
    <definedName name="SQ26_2">'Excel VBA Monopoly'!$X$2</definedName>
    <definedName name="SQ26_3">'Excel VBA Monopoly'!$Y$2</definedName>
    <definedName name="SQ26_4">'Excel VBA Monopoly'!$Z$2</definedName>
    <definedName name="SQ27_1">'Excel VBA Monopoly'!$AA$2</definedName>
    <definedName name="SQ27_2">'Excel VBA Monopoly'!$AB$2</definedName>
    <definedName name="SQ27_3">'Excel VBA Monopoly'!$AC$2</definedName>
    <definedName name="SQ27_4">'Excel VBA Monopoly'!$AD$2</definedName>
    <definedName name="SQ28_1">'Excel VBA Monopoly'!$AE$2</definedName>
    <definedName name="SQ28_2">'Excel VBA Monopoly'!$AF$2</definedName>
    <definedName name="SQ28_3">'Excel VBA Monopoly'!$AG$2</definedName>
    <definedName name="SQ28_4">'Excel VBA Monopoly'!$AH$2</definedName>
    <definedName name="SQ29_1">'Excel VBA Monopoly'!$AI$2</definedName>
    <definedName name="SQ29_2">'Excel VBA Monopoly'!$AJ$2</definedName>
    <definedName name="SQ29_3">'Excel VBA Monopoly'!$AK$2</definedName>
    <definedName name="SQ29_4">'Excel VBA Monopoly'!$AL$2</definedName>
    <definedName name="SQ3_1">'Excel VBA Monopoly'!$AI$47</definedName>
    <definedName name="SQ3_2">'Excel VBA Monopoly'!$AJ$47</definedName>
    <definedName name="SQ3_3">'Excel VBA Monopoly'!$AK$47</definedName>
    <definedName name="SQ3_4">'Excel VBA Monopoly'!$AL$47</definedName>
    <definedName name="SQ30_1">'Excel VBA Monopoly'!$AM$2</definedName>
    <definedName name="SQ30_2">'Excel VBA Monopoly'!$AN$2</definedName>
    <definedName name="SQ30_3">'Excel VBA Monopoly'!$AO$2</definedName>
    <definedName name="SQ30_4">'Excel VBA Monopoly'!$AP$2</definedName>
    <definedName name="SQ31_1">'Excel VBA Monopoly'!$AR$6</definedName>
    <definedName name="SQ31_2">'Excel VBA Monopoly'!$AS$6</definedName>
    <definedName name="SQ31_3">'Excel VBA Monopoly'!$AT$6</definedName>
    <definedName name="SQ31_4">'Excel VBA Monopoly'!$AU$6</definedName>
    <definedName name="SQ32_1">'Excel VBA Monopoly'!$AR$10</definedName>
    <definedName name="SQ32_2">'Excel VBA Monopoly'!$AS$10</definedName>
    <definedName name="SQ32_3">'Excel VBA Monopoly'!$AT$10</definedName>
    <definedName name="SQ32_4">'Excel VBA Monopoly'!$AU$10</definedName>
    <definedName name="SQ33_1">'Excel VBA Monopoly'!$AR$14</definedName>
    <definedName name="SQ33_2">'Excel VBA Monopoly'!$AS$14</definedName>
    <definedName name="SQ33_3">'Excel VBA Monopoly'!$AT$14</definedName>
    <definedName name="SQ33_4">'Excel VBA Monopoly'!$AU$14</definedName>
    <definedName name="SQ34_1">'Excel VBA Monopoly'!$AR$18</definedName>
    <definedName name="SQ34_2">'Excel VBA Monopoly'!$AS$18</definedName>
    <definedName name="SQ34_3">'Excel VBA Monopoly'!$AT$18</definedName>
    <definedName name="SQ34_4">'Excel VBA Monopoly'!$AU$18</definedName>
    <definedName name="SQ35_1">'Excel VBA Monopoly'!$AR$22</definedName>
    <definedName name="SQ35_2">'Excel VBA Monopoly'!$AS$22</definedName>
    <definedName name="SQ35_3">'Excel VBA Monopoly'!$AT$22</definedName>
    <definedName name="SQ35_4">'Excel VBA Monopoly'!$AU$22</definedName>
    <definedName name="SQ36_1">'Excel VBA Monopoly'!$AR$26</definedName>
    <definedName name="SQ36_2">'Excel VBA Monopoly'!$AS$26</definedName>
    <definedName name="SQ36_3">'Excel VBA Monopoly'!$AT$26</definedName>
    <definedName name="SQ36_4">'Excel VBA Monopoly'!$AU$26</definedName>
    <definedName name="SQ37_1">'Excel VBA Monopoly'!$AR$30</definedName>
    <definedName name="SQ37_2">'Excel VBA Monopoly'!$AS$30</definedName>
    <definedName name="SQ37_3">'Excel VBA Monopoly'!$AT$30</definedName>
    <definedName name="SQ37_4">'Excel VBA Monopoly'!$AU$30</definedName>
    <definedName name="SQ38_1">'Excel VBA Monopoly'!$AR$34</definedName>
    <definedName name="SQ38_2">'Excel VBA Monopoly'!$AS$34</definedName>
    <definedName name="SQ38_3">'Excel VBA Monopoly'!$AT$34</definedName>
    <definedName name="SQ38_4">'Excel VBA Monopoly'!$AU$34</definedName>
    <definedName name="SQ39_1">'Excel VBA Monopoly'!$AR$38</definedName>
    <definedName name="SQ39_2">'Excel VBA Monopoly'!$AS$38</definedName>
    <definedName name="SQ39_3">'Excel VBA Monopoly'!$AT$38</definedName>
    <definedName name="SQ39_4">'Excel VBA Monopoly'!$AU$38</definedName>
    <definedName name="SQ4_1">'Excel VBA Monopoly'!$AE$47</definedName>
    <definedName name="SQ4_2">'Excel VBA Monopoly'!$AF$47</definedName>
    <definedName name="SQ4_3">'Excel VBA Monopoly'!$AG$47</definedName>
    <definedName name="SQ4_4">'Excel VBA Monopoly'!$AH$47</definedName>
    <definedName name="SQ40_1">'Excel VBA Monopoly'!$AR$42</definedName>
    <definedName name="SQ40_2">'Excel VBA Monopoly'!$AS$42</definedName>
    <definedName name="SQ40_3">'Excel VBA Monopoly'!$AT$42</definedName>
    <definedName name="SQ40_4">'Excel VBA Monopoly'!$AU$42</definedName>
    <definedName name="SQ5_1">'Excel VBA Monopoly'!$AA$47</definedName>
    <definedName name="SQ5_2">'Excel VBA Monopoly'!$AB$47</definedName>
    <definedName name="SQ5_3">'Excel VBA Monopoly'!$AC$47</definedName>
    <definedName name="SQ5_4">'Excel VBA Monopoly'!$AD$47</definedName>
    <definedName name="SQ6_1">'Excel VBA Monopoly'!$W$47</definedName>
    <definedName name="SQ6_2">'Excel VBA Monopoly'!$X$47</definedName>
    <definedName name="SQ6_3">'Excel VBA Monopoly'!$Y$47</definedName>
    <definedName name="SQ6_4">'Excel VBA Monopoly'!$Z$47</definedName>
    <definedName name="SQ7_1">'Excel VBA Monopoly'!$S$47</definedName>
    <definedName name="SQ7_2">'Excel VBA Monopoly'!$T$47</definedName>
    <definedName name="SQ7_3">'Excel VBA Monopoly'!$U$47</definedName>
    <definedName name="SQ7_4">'Excel VBA Monopoly'!$V$47</definedName>
    <definedName name="SQ8_1">'Excel VBA Monopoly'!$O$47</definedName>
    <definedName name="SQ8_2">'Excel VBA Monopoly'!$P$47</definedName>
    <definedName name="SQ8_3">'Excel VBA Monopoly'!$Q$47</definedName>
    <definedName name="SQ8_4">'Excel VBA Monopoly'!$R$47</definedName>
    <definedName name="SQ9_1">'Excel VBA Monopoly'!$K$47</definedName>
    <definedName name="SQ9_2">'Excel VBA Monopoly'!$L$47</definedName>
    <definedName name="SQ9_3">'Excel VBA Monopoly'!$M$47</definedName>
    <definedName name="SQ9_4">'Excel VBA Monopoly'!$N$47</definedName>
    <definedName name="Turquoise">'Excel VBA Monopoly'!$S$134:$T$136</definedName>
    <definedName name="Yellow">'Excel VBA Monopoly'!$S$146:$T$148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113" i="1" l="1"/>
  <c r="AY114" i="1"/>
  <c r="AY115" i="1"/>
  <c r="AY112" i="1"/>
  <c r="O166" i="1"/>
  <c r="P166" i="1"/>
  <c r="Q166" i="1"/>
  <c r="N166" i="1"/>
  <c r="P165" i="1"/>
  <c r="Q165" i="1"/>
  <c r="O165" i="1"/>
  <c r="N165" i="1"/>
  <c r="I27" i="1" l="1"/>
  <c r="G37" i="3" l="1"/>
  <c r="G36" i="3"/>
  <c r="G33" i="3"/>
  <c r="G32" i="3"/>
  <c r="G31" i="3"/>
  <c r="G30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E37" i="3"/>
  <c r="F37" i="3" s="1"/>
  <c r="E36" i="3"/>
  <c r="F36" i="3" s="1"/>
  <c r="E33" i="3"/>
  <c r="F33" i="3" s="1"/>
  <c r="E32" i="3"/>
  <c r="F32" i="3" s="1"/>
  <c r="E31" i="3"/>
  <c r="F31" i="3" s="1"/>
  <c r="E30" i="3"/>
  <c r="F30" i="3" s="1"/>
  <c r="E27" i="3"/>
  <c r="F27" i="3" s="1"/>
  <c r="E26" i="3"/>
  <c r="F26" i="3" s="1"/>
  <c r="E25" i="3"/>
  <c r="F25" i="3" s="1"/>
  <c r="E24" i="3"/>
  <c r="F24" i="3" s="1"/>
  <c r="E23" i="3"/>
  <c r="F23" i="3" s="1"/>
  <c r="E22" i="3"/>
  <c r="F22" i="3" s="1"/>
  <c r="E21" i="3"/>
  <c r="F21" i="3" s="1"/>
  <c r="E20" i="3"/>
  <c r="F20" i="3" s="1"/>
  <c r="E19" i="3"/>
  <c r="F19" i="3" s="1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E10" i="3"/>
  <c r="F10" i="3" s="1"/>
  <c r="E9" i="3"/>
  <c r="F9" i="3" s="1"/>
  <c r="E8" i="3"/>
  <c r="F8" i="3" s="1"/>
  <c r="E7" i="3"/>
  <c r="F7" i="3" s="1"/>
  <c r="E6" i="3"/>
  <c r="F6" i="3" s="1"/>
  <c r="AK112" i="1" l="1" a="1"/>
  <c r="AK116" i="1" s="1"/>
  <c r="AK118" i="1" l="1"/>
  <c r="AK115" i="1"/>
  <c r="AK117" i="1"/>
  <c r="AK114" i="1"/>
  <c r="AK113" i="1"/>
  <c r="AK120" i="1"/>
  <c r="AK112" i="1"/>
  <c r="AK119" i="1"/>
  <c r="M159" i="1"/>
  <c r="M158" i="1"/>
  <c r="M155" i="1"/>
  <c r="D211" i="1" s="1"/>
  <c r="M156" i="1"/>
  <c r="M157" i="1"/>
  <c r="M154" i="1"/>
  <c r="M153" i="1"/>
  <c r="D213" i="1" s="1"/>
  <c r="M133" i="1"/>
  <c r="M134" i="1"/>
  <c r="M135" i="1"/>
  <c r="M136" i="1"/>
  <c r="M137" i="1"/>
  <c r="D210" i="1" s="1"/>
  <c r="M138" i="1"/>
  <c r="M139" i="1"/>
  <c r="M140" i="1"/>
  <c r="M141" i="1"/>
  <c r="M142" i="1"/>
  <c r="M143" i="1"/>
  <c r="M144" i="1"/>
  <c r="M145" i="1"/>
  <c r="D212" i="1" s="1"/>
  <c r="M146" i="1"/>
  <c r="M147" i="1"/>
  <c r="M148" i="1"/>
  <c r="M149" i="1"/>
  <c r="M150" i="1"/>
  <c r="M151" i="1"/>
  <c r="M152" i="1"/>
  <c r="M132" i="1"/>
  <c r="W43" i="1"/>
  <c r="AI4" i="1"/>
  <c r="B35" i="1"/>
  <c r="AQ23" i="1"/>
  <c r="W4" i="1"/>
  <c r="B23" i="1"/>
  <c r="AR39" i="1"/>
  <c r="AR31" i="1"/>
  <c r="AR19" i="1"/>
  <c r="AR11" i="1"/>
  <c r="AR7" i="1"/>
  <c r="AM4" i="1"/>
  <c r="AE4" i="1"/>
  <c r="AA4" i="1"/>
  <c r="S4" i="1"/>
  <c r="O4" i="1"/>
  <c r="G4" i="1"/>
  <c r="B7" i="1"/>
  <c r="B11" i="1"/>
  <c r="B19" i="1"/>
  <c r="B27" i="1"/>
  <c r="B31" i="1"/>
  <c r="B39" i="1"/>
  <c r="G44" i="1"/>
  <c r="S44" i="1"/>
  <c r="K44" i="1"/>
  <c r="AE44" i="1"/>
  <c r="AM44" i="1"/>
  <c r="I23" i="1"/>
  <c r="S160" i="1" l="1"/>
  <c r="T160" i="1"/>
  <c r="R160" i="1" l="1"/>
  <c r="O160" i="1" l="1"/>
  <c r="P160" i="1"/>
  <c r="Q160" i="1"/>
  <c r="N160" i="1"/>
  <c r="AZ132" i="1" a="1"/>
  <c r="AZ132" i="1" s="1"/>
  <c r="AQ132" i="1" a="1"/>
  <c r="AQ132" i="1" s="1"/>
  <c r="AG132" i="1" a="1"/>
  <c r="AG133" i="1" s="1"/>
  <c r="W132" i="1" a="1"/>
  <c r="W133" i="1" s="1"/>
  <c r="AZ155" i="1" l="1"/>
  <c r="AZ138" i="1"/>
  <c r="AZ153" i="1"/>
  <c r="AZ145" i="1"/>
  <c r="AZ152" i="1"/>
  <c r="AZ144" i="1"/>
  <c r="AZ136" i="1"/>
  <c r="AZ159" i="1"/>
  <c r="AZ151" i="1"/>
  <c r="AZ143" i="1"/>
  <c r="AZ135" i="1"/>
  <c r="AZ154" i="1"/>
  <c r="AZ134" i="1"/>
  <c r="AZ157" i="1"/>
  <c r="AZ149" i="1"/>
  <c r="AZ141" i="1"/>
  <c r="AZ133" i="1"/>
  <c r="AZ147" i="1"/>
  <c r="AZ139" i="1"/>
  <c r="AZ146" i="1"/>
  <c r="AZ137" i="1"/>
  <c r="AZ158" i="1"/>
  <c r="AZ150" i="1"/>
  <c r="AZ142" i="1"/>
  <c r="AZ156" i="1"/>
  <c r="AZ148" i="1"/>
  <c r="AZ140" i="1"/>
  <c r="AQ147" i="1"/>
  <c r="AQ153" i="1"/>
  <c r="AQ155" i="1"/>
  <c r="AQ139" i="1"/>
  <c r="AQ145" i="1"/>
  <c r="AQ154" i="1"/>
  <c r="AQ146" i="1"/>
  <c r="AQ138" i="1"/>
  <c r="AQ137" i="1"/>
  <c r="AQ152" i="1"/>
  <c r="AQ144" i="1"/>
  <c r="AQ136" i="1"/>
  <c r="AQ159" i="1"/>
  <c r="AQ151" i="1"/>
  <c r="AQ143" i="1"/>
  <c r="AQ135" i="1"/>
  <c r="AQ158" i="1"/>
  <c r="AQ150" i="1"/>
  <c r="AQ142" i="1"/>
  <c r="AQ134" i="1"/>
  <c r="AQ157" i="1"/>
  <c r="AQ149" i="1"/>
  <c r="AQ141" i="1"/>
  <c r="AQ133" i="1"/>
  <c r="AQ156" i="1"/>
  <c r="AQ148" i="1"/>
  <c r="AQ140" i="1"/>
  <c r="AG156" i="1"/>
  <c r="AG132" i="1"/>
  <c r="AG154" i="1"/>
  <c r="AG135" i="1"/>
  <c r="AG140" i="1"/>
  <c r="AG155" i="1"/>
  <c r="AG146" i="1"/>
  <c r="AG134" i="1"/>
  <c r="AG148" i="1"/>
  <c r="AG147" i="1"/>
  <c r="AG139" i="1"/>
  <c r="AG138" i="1"/>
  <c r="AG153" i="1"/>
  <c r="AG145" i="1"/>
  <c r="AG137" i="1"/>
  <c r="AG152" i="1"/>
  <c r="AG144" i="1"/>
  <c r="AG136" i="1"/>
  <c r="AG159" i="1"/>
  <c r="AG151" i="1"/>
  <c r="AG143" i="1"/>
  <c r="AG158" i="1"/>
  <c r="AG150" i="1"/>
  <c r="AG142" i="1"/>
  <c r="AG157" i="1"/>
  <c r="AG149" i="1"/>
  <c r="AG141" i="1"/>
  <c r="W156" i="1"/>
  <c r="W140" i="1"/>
  <c r="W155" i="1"/>
  <c r="W139" i="1"/>
  <c r="W146" i="1"/>
  <c r="W145" i="1"/>
  <c r="W152" i="1"/>
  <c r="W144" i="1"/>
  <c r="W159" i="1"/>
  <c r="W143" i="1"/>
  <c r="W158" i="1"/>
  <c r="W150" i="1"/>
  <c r="W142" i="1"/>
  <c r="W134" i="1"/>
  <c r="W148" i="1"/>
  <c r="W132" i="1"/>
  <c r="W147" i="1"/>
  <c r="W154" i="1"/>
  <c r="W138" i="1"/>
  <c r="W153" i="1"/>
  <c r="W137" i="1"/>
  <c r="W136" i="1"/>
  <c r="W151" i="1"/>
  <c r="W135" i="1"/>
  <c r="W157" i="1"/>
  <c r="W149" i="1"/>
  <c r="W141" i="1"/>
  <c r="BE133" i="1" l="1"/>
  <c r="BE153" i="1"/>
  <c r="BE140" i="1"/>
  <c r="BE146" i="1"/>
  <c r="BE145" i="1"/>
  <c r="BE136" i="1"/>
  <c r="BE147" i="1"/>
  <c r="BE156" i="1"/>
  <c r="BE159" i="1"/>
  <c r="BE158" i="1"/>
  <c r="BE157" i="1"/>
  <c r="BE154" i="1"/>
  <c r="BE155" i="1"/>
  <c r="BE139" i="1"/>
  <c r="BE134" i="1"/>
  <c r="BE138" i="1"/>
  <c r="BE143" i="1"/>
  <c r="BE151" i="1"/>
  <c r="BE148" i="1"/>
  <c r="BE152" i="1"/>
  <c r="BE150" i="1"/>
  <c r="BE137" i="1"/>
  <c r="BE142" i="1"/>
  <c r="BE141" i="1"/>
  <c r="BE149" i="1"/>
  <c r="BE135" i="1"/>
  <c r="BE144" i="1"/>
  <c r="BE132" i="1"/>
  <c r="AZ160" i="1"/>
  <c r="W160" i="1"/>
  <c r="AG160" i="1"/>
  <c r="AQ160" i="1"/>
  <c r="BE160" i="1" l="1"/>
</calcChain>
</file>

<file path=xl/sharedStrings.xml><?xml version="1.0" encoding="utf-8"?>
<sst xmlns="http://schemas.openxmlformats.org/spreadsheetml/2006/main" count="251" uniqueCount="193">
  <si>
    <t>FREE PARKING</t>
  </si>
  <si>
    <t>IN JAIL</t>
  </si>
  <si>
    <t>GO TO
JAIL</t>
  </si>
  <si>
    <t>JUST</t>
  </si>
  <si>
    <t>VISITING</t>
  </si>
  <si>
    <t>GO!</t>
  </si>
  <si>
    <t>COLLECT £200</t>
  </si>
  <si>
    <t>Version</t>
  </si>
  <si>
    <t>Date</t>
  </si>
  <si>
    <t>Description</t>
  </si>
  <si>
    <t>Contact:</t>
  </si>
  <si>
    <t>tomhedge1981@gmail.com</t>
  </si>
  <si>
    <t>COMMUNITY CHEST</t>
  </si>
  <si>
    <r>
      <rPr>
        <b/>
        <sz val="6"/>
        <color theme="1"/>
        <rFont val="Bookman Old Style"/>
        <family val="1"/>
      </rPr>
      <t>CHANCE</t>
    </r>
    <r>
      <rPr>
        <sz val="11"/>
        <color theme="1"/>
        <rFont val="Bookman Old Style"/>
        <family val="1"/>
      </rPr>
      <t xml:space="preserve">
</t>
    </r>
    <r>
      <rPr>
        <b/>
        <sz val="22"/>
        <color theme="1"/>
        <rFont val="Bookman Old Style"/>
        <family val="1"/>
      </rPr>
      <t>?</t>
    </r>
  </si>
  <si>
    <r>
      <rPr>
        <b/>
        <sz val="6"/>
        <color theme="1"/>
        <rFont val="Bookman Old Style"/>
        <family val="1"/>
      </rPr>
      <t>INCOME TAX</t>
    </r>
    <r>
      <rPr>
        <b/>
        <sz val="7"/>
        <color theme="1"/>
        <rFont val="Bookman Old Style"/>
        <family val="1"/>
      </rPr>
      <t xml:space="preserve">
</t>
    </r>
    <r>
      <rPr>
        <b/>
        <sz val="6"/>
        <color theme="1"/>
        <rFont val="Bookman Old Style"/>
        <family val="1"/>
      </rPr>
      <t xml:space="preserve">PAY 
</t>
    </r>
    <r>
      <rPr>
        <b/>
        <sz val="7"/>
        <color theme="1"/>
        <rFont val="Bookman Old Style"/>
        <family val="1"/>
      </rPr>
      <t>£200</t>
    </r>
  </si>
  <si>
    <r>
      <rPr>
        <b/>
        <sz val="6"/>
        <color theme="1"/>
        <rFont val="Bookman Old Style"/>
        <family val="1"/>
      </rPr>
      <t xml:space="preserve">SUPER TAX
PAY
</t>
    </r>
    <r>
      <rPr>
        <b/>
        <sz val="7"/>
        <color theme="1"/>
        <rFont val="Bookman Old Style"/>
        <family val="1"/>
      </rPr>
      <t>£100</t>
    </r>
  </si>
  <si>
    <r>
      <t xml:space="preserve">CHANCE
</t>
    </r>
    <r>
      <rPr>
        <b/>
        <sz val="22"/>
        <color theme="1"/>
        <rFont val="Bookman Old Style"/>
        <family val="1"/>
      </rPr>
      <t>?</t>
    </r>
  </si>
  <si>
    <t>PIECE ROSTER</t>
  </si>
  <si>
    <t>DICE ROSTER</t>
  </si>
  <si>
    <t>D1</t>
  </si>
  <si>
    <t>D2</t>
  </si>
  <si>
    <t>HOUSE &amp; HOTEL ROSTER</t>
  </si>
  <si>
    <t>HS</t>
  </si>
  <si>
    <t>HT</t>
  </si>
  <si>
    <t>Development. Initial Board setup. Piece, Dice, House &amp; Hotel shape import.</t>
  </si>
  <si>
    <t>Player</t>
  </si>
  <si>
    <t>Player 1:</t>
  </si>
  <si>
    <t>Cash:</t>
  </si>
  <si>
    <t>Avatar:</t>
  </si>
  <si>
    <t>Player 2:</t>
  </si>
  <si>
    <t>Player 3:</t>
  </si>
  <si>
    <t>Player 4:</t>
  </si>
  <si>
    <t>P1</t>
  </si>
  <si>
    <t>P2</t>
  </si>
  <si>
    <t>P3</t>
  </si>
  <si>
    <t>P4</t>
  </si>
  <si>
    <t>PROPERTY REGISTER</t>
  </si>
  <si>
    <t>MO</t>
  </si>
  <si>
    <t>MO = Mortgaged</t>
  </si>
  <si>
    <t>TOTAL</t>
  </si>
  <si>
    <t>Dice 1</t>
  </si>
  <si>
    <t>Dice 2</t>
  </si>
  <si>
    <t>HS = House</t>
  </si>
  <si>
    <t>HT = Hotel</t>
  </si>
  <si>
    <t>Game Name:</t>
  </si>
  <si>
    <t>Title Deed</t>
  </si>
  <si>
    <t>Rent</t>
  </si>
  <si>
    <t>With 1 House</t>
  </si>
  <si>
    <t>With 2 Houses</t>
  </si>
  <si>
    <t>With 3 Houses</t>
  </si>
  <si>
    <t>With 4 Houses</t>
  </si>
  <si>
    <t>With Hotel</t>
  </si>
  <si>
    <t>Mortgage Value</t>
  </si>
  <si>
    <t>House Cost</t>
  </si>
  <si>
    <t>Hotel Cost</t>
  </si>
  <si>
    <t>Price</t>
  </si>
  <si>
    <t>THE ANGEL ISLINGTON</t>
  </si>
  <si>
    <t>OLD KENT ROAD</t>
  </si>
  <si>
    <t>WHITECHAPEL ROAD</t>
  </si>
  <si>
    <t>EUSTON ROAD</t>
  </si>
  <si>
    <t>PENTONVILLE ROAD</t>
  </si>
  <si>
    <t>PALL MALL</t>
  </si>
  <si>
    <t>WHITEHALL</t>
  </si>
  <si>
    <t>NORTHUMBERLAND AVENUE</t>
  </si>
  <si>
    <t>BOW STREET</t>
  </si>
  <si>
    <t>MARLBOROUGH STREET</t>
  </si>
  <si>
    <t>VINE STREET</t>
  </si>
  <si>
    <t>STRAND</t>
  </si>
  <si>
    <t>FLEET STREET</t>
  </si>
  <si>
    <t>TRAFALGAR SQUARE</t>
  </si>
  <si>
    <t>LEICESTER SQUARE</t>
  </si>
  <si>
    <t>COVENTRY STREET</t>
  </si>
  <si>
    <t>PICCADILLY</t>
  </si>
  <si>
    <t>REGENT STREET</t>
  </si>
  <si>
    <t>OXFORD STREET</t>
  </si>
  <si>
    <t>BOND STREET</t>
  </si>
  <si>
    <t>PARK LANE</t>
  </si>
  <si>
    <t>MAYFAIR</t>
  </si>
  <si>
    <t>1 Station</t>
  </si>
  <si>
    <t>2 Stations</t>
  </si>
  <si>
    <t>3 Stations</t>
  </si>
  <si>
    <t>4 Stations</t>
  </si>
  <si>
    <t>KINGS CROSS STATION</t>
  </si>
  <si>
    <t>MARYLEBONE STATION</t>
  </si>
  <si>
    <t>LIVERPOOL ST STATION</t>
  </si>
  <si>
    <t>FENCHURCH ST STATION</t>
  </si>
  <si>
    <t>ELECTRIC COMPANY</t>
  </si>
  <si>
    <t>WATER WORKS</t>
  </si>
  <si>
    <t>Development. Userforms added for start game player number selection and name entry. Reset board functionality added.</t>
  </si>
  <si>
    <t>Development. Reset piece sub introduced. Named ranges added for board. Property Details tab added.</t>
  </si>
  <si>
    <t>F</t>
  </si>
  <si>
    <t>U</t>
  </si>
  <si>
    <t>F = Free</t>
  </si>
  <si>
    <t>U = Used</t>
  </si>
  <si>
    <t>PIECE NAME</t>
  </si>
  <si>
    <t>PIECE SELECTION PICKUP</t>
  </si>
  <si>
    <t>Enter Alternative Name</t>
  </si>
  <si>
    <t>PIECE REGISTER</t>
  </si>
  <si>
    <t>Battleship</t>
  </si>
  <si>
    <t>Boot</t>
  </si>
  <si>
    <t>Cat</t>
  </si>
  <si>
    <t>Iron</t>
  </si>
  <si>
    <t>Racecar</t>
  </si>
  <si>
    <t>Scottie Dog</t>
  </si>
  <si>
    <t>Top Hat</t>
  </si>
  <si>
    <t>T-Rex</t>
  </si>
  <si>
    <t>Wheelbarrow</t>
  </si>
  <si>
    <t>Moves</t>
  </si>
  <si>
    <t>PIECE LOCATION</t>
  </si>
  <si>
    <t>P</t>
  </si>
  <si>
    <t>Development. Avatar placement and dice roll added. Movement of pieces and location storage.</t>
  </si>
  <si>
    <t>Player Name</t>
  </si>
  <si>
    <t xml:space="preserve">Owner </t>
  </si>
  <si>
    <t>Index</t>
  </si>
  <si>
    <t>1 Title</t>
  </si>
  <si>
    <t>2 Titles</t>
  </si>
  <si>
    <t>4x Dice</t>
  </si>
  <si>
    <t>10x Dice</t>
  </si>
  <si>
    <t>Mortgaged</t>
  </si>
  <si>
    <t>INDEX</t>
  </si>
  <si>
    <t>LOCATION LOOKUP</t>
  </si>
  <si>
    <t>SQ</t>
  </si>
  <si>
    <t>CC</t>
  </si>
  <si>
    <t>GO</t>
  </si>
  <si>
    <t>IT</t>
  </si>
  <si>
    <t>CH</t>
  </si>
  <si>
    <t>JAIL</t>
  </si>
  <si>
    <t>FP</t>
  </si>
  <si>
    <t>GTJ</t>
  </si>
  <si>
    <t>ST</t>
  </si>
  <si>
    <t>LOC</t>
  </si>
  <si>
    <t>Development. Avatar passing Go! handled. Multiple Avatars landing on same square handled. Jail scenarios: 3 doubles rolled, land on Go To Jail square.</t>
  </si>
  <si>
    <t>Get Out of Jail Free:</t>
  </si>
  <si>
    <t>Development. Userform added for Avatar selection. Piece Register added.</t>
  </si>
  <si>
    <t>Development. Options of how to get out of Jail created on Userform (£50 fine, use GOJF card, buy GOJF card from another player, roll double).</t>
  </si>
  <si>
    <t>Development. Jail £50 fine and use own GOJF card options implemented. Userform created to buy GOJF card from another player.</t>
  </si>
  <si>
    <t>PLAYERS</t>
  </si>
  <si>
    <t>Development. Alteration to allow network play/save &amp; exit: 'Players' global variable changed to named range. Buy GOJF card from another player implemented.</t>
  </si>
  <si>
    <t>Edition:</t>
  </si>
  <si>
    <t>TURNS TO EXIT JAIL</t>
  </si>
  <si>
    <t>Development. Wait 3 turns for Jail exit or throw a double for exit implemented.</t>
  </si>
  <si>
    <t>Go back to Old Kent Road</t>
  </si>
  <si>
    <t>Pay hospital £100</t>
  </si>
  <si>
    <t>Doctor's fee. Pay £50</t>
  </si>
  <si>
    <t>Pay your insurance premium £50</t>
  </si>
  <si>
    <t>Bank error in your favour. Collect £200</t>
  </si>
  <si>
    <t>Annuity matures. Collect £100</t>
  </si>
  <si>
    <t>You inherit £100</t>
  </si>
  <si>
    <t>From sale of stock you get £50</t>
  </si>
  <si>
    <t>Receive interest on 7% preference shares: £25</t>
  </si>
  <si>
    <t>Income tax refund. Collect £20</t>
  </si>
  <si>
    <t>You have won second prize in a beauty contest. Collect £10</t>
  </si>
  <si>
    <t>It is your birthday. Collect £10 from each player</t>
  </si>
  <si>
    <t>Get out of jail free. This card may be kept until needed or sold</t>
  </si>
  <si>
    <t>Go back three spaces</t>
  </si>
  <si>
    <t>Make general repairs on all of your houses. For each house pay £25. For each hotel pay £100</t>
  </si>
  <si>
    <t>You are assessed for street repairs: £40 per house, £115 per hotel</t>
  </si>
  <si>
    <t>Pay school fees of £150</t>
  </si>
  <si>
    <t>Speeding fine £15</t>
  </si>
  <si>
    <t>Your building loan matures. Receive £150</t>
  </si>
  <si>
    <t>You have won a crossword competition. Collect £100</t>
  </si>
  <si>
    <t>Bank pays you dividend of £50</t>
  </si>
  <si>
    <t>CHANCE CARDS</t>
  </si>
  <si>
    <t>COMMUNITY CHEST CARDS</t>
  </si>
  <si>
    <t>Ord</t>
  </si>
  <si>
    <t>Advance to Go</t>
  </si>
  <si>
    <t>Go to jail. Move directly to jail. Do not pass Go. Do not collect £200</t>
  </si>
  <si>
    <t>Pay a £10 fine or take a Chance</t>
  </si>
  <si>
    <t>Drunk in charge fine £20</t>
  </si>
  <si>
    <t>Development. Chance and Community Chest cards- shuffle decks.</t>
  </si>
  <si>
    <t>Key:</t>
  </si>
  <si>
    <t>User data entry</t>
  </si>
  <si>
    <t>Advance to Go. Collect £200</t>
  </si>
  <si>
    <t>PROPERTY SUMMARY</t>
  </si>
  <si>
    <t>Development. Determine what happens when a player lands on Community Chest and Chance spaces handled.</t>
  </si>
  <si>
    <t>Development. Determine what happens when a player lands on a property (sites, stations or utilities). Buy property option if not owned. If owned pay rent on property according to:
Sites: full set (x2 rent), House count and Hotel count.
Stations: numbers owned. 
Utilities: numbers owned and dice roll multiplier.</t>
  </si>
  <si>
    <t>BANKRUPTCY STATUS</t>
  </si>
  <si>
    <t>Current Player</t>
  </si>
  <si>
    <t>Development. Buying Houses and Hotels. Placement of House and Hotel shapes. Removal of House shapes when Hotel bought.</t>
  </si>
  <si>
    <t>Development. Selling Houses and Hotels. Removal of Houses. When Hotel removed replaced with 4 Houses.</t>
  </si>
  <si>
    <t>Development. Mortgaging a property. Rent cannot be collected on mortgaged property. Cannot build houses on colour group with mortgaged property. Cannot mortgage property more than once. Unmortgaging a property.</t>
  </si>
  <si>
    <t>Development. Selling properties to other players- selling implemented.</t>
  </si>
  <si>
    <t>Development. Buying properties from other players- buying implemented. Swapping between players implemented.</t>
  </si>
  <si>
    <t>Development. Dealing with bankruptcy to another player- redistribution of property and selling of any houses/hotels. Return of houses &amp; hotels to roster and piece to roster.</t>
  </si>
  <si>
    <t>Development. Dealing with bankruptcy to the bank- redistribution of property and selling of any houses/hotels. Return of houses &amp; hotels to roster and piece to roster.</t>
  </si>
  <si>
    <t>Development. Skipping turns for bankrupt players. Declaring a winner when only one player left.</t>
  </si>
  <si>
    <t>Bug fix. Bug in Bankruptcy scenario- variable "PlayerCashStr" not defined.</t>
  </si>
  <si>
    <t>EXCEL VBA MONOPOLY</t>
  </si>
  <si>
    <t>CLASSIC EDITION</t>
  </si>
  <si>
    <t xml:space="preserve">Bug fix. Bug in GOJF and Jail reset turns. </t>
  </si>
  <si>
    <t>Bug fix. Errors when pressing buttons prior to beginning game.
Final Version.</t>
  </si>
  <si>
    <t>Bug fix. Error with buying property from another player- addition/subtraction the wrong way round.
Final Version.</t>
  </si>
  <si>
    <t>Bug fix. Error with initiation of number of turns to get out of Jail when landing on "Go to Jail".
Final Version.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</si>
</sst>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"/>
  </numFmts>
  <fonts count="3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6"/>
      <color theme="1"/>
      <name val="Bookman Old Style"/>
      <family val="1"/>
    </font>
    <font>
      <b/>
      <sz val="7"/>
      <color theme="1"/>
      <name val="Bookman Old Style"/>
      <family val="1"/>
    </font>
    <font>
      <b/>
      <sz val="28"/>
      <color theme="1"/>
      <name val="Bookman Old Style"/>
      <family val="1"/>
    </font>
    <font>
      <b/>
      <sz val="8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color theme="0"/>
      <name val="Bookman Old Style"/>
      <family val="1"/>
    </font>
    <font>
      <sz val="12"/>
      <color theme="1"/>
      <name val="Bookman Old Style"/>
      <family val="1"/>
    </font>
    <font>
      <b/>
      <sz val="12"/>
      <color theme="0"/>
      <name val="Bookman Old Style"/>
      <family val="1"/>
    </font>
    <font>
      <b/>
      <sz val="22"/>
      <color theme="1"/>
      <name val="Bookman Old Style"/>
      <family val="1"/>
    </font>
    <font>
      <b/>
      <sz val="14"/>
      <color theme="1"/>
      <name val="Bookman Old Style"/>
      <family val="1"/>
    </font>
    <font>
      <b/>
      <sz val="9"/>
      <color theme="1"/>
      <name val="Bookman Old Style"/>
      <family val="1"/>
    </font>
    <font>
      <b/>
      <sz val="10"/>
      <color theme="1"/>
      <name val="Bookman Old Style"/>
      <family val="1"/>
    </font>
    <font>
      <sz val="8"/>
      <color theme="1"/>
      <name val="Bookman Old Style"/>
      <family val="1"/>
    </font>
    <font>
      <sz val="8"/>
      <name val="Calibri"/>
      <family val="2"/>
      <scheme val="minor"/>
    </font>
    <font>
      <sz val="10"/>
      <color theme="1"/>
      <name val="Bookman Old Style"/>
      <family val="1"/>
    </font>
    <font>
      <b/>
      <sz val="10"/>
      <name val="Bookman Old Style"/>
      <family val="1"/>
    </font>
    <font>
      <sz val="7"/>
      <color theme="1"/>
      <name val="Bookman Old Style"/>
      <family val="1"/>
    </font>
    <font>
      <sz val="9"/>
      <color theme="1"/>
      <name val="Bookman Old Style"/>
      <family val="1"/>
    </font>
    <font>
      <b/>
      <sz val="9"/>
      <color theme="0"/>
      <name val="Bookman Old Style"/>
      <family val="1"/>
    </font>
    <font>
      <b/>
      <sz val="9"/>
      <name val="Bookman Old Style"/>
      <family val="1"/>
    </font>
    <font>
      <sz val="6"/>
      <color theme="1"/>
      <name val="Bookman Old Style"/>
      <family val="1"/>
    </font>
    <font>
      <u/>
      <sz val="12"/>
      <color theme="10"/>
      <name val="Bookman Old Style"/>
      <family val="1"/>
    </font>
    <font>
      <sz val="11"/>
      <name val="Arial"/>
      <family val="1"/>
    </font>
    <font>
      <b/>
      <sz val="28"/>
      <name val="Bookman Old Style"/>
      <family val="1"/>
    </font>
    <font>
      <b/>
      <i/>
      <u/>
      <sz val="20"/>
      <name val="Bookman Old Style"/>
      <family val="1"/>
    </font>
    <font>
      <b/>
      <sz val="7"/>
      <color theme="0"/>
      <name val="Bookman Old Style"/>
      <family val="1"/>
    </font>
    <font>
      <sz val="8"/>
      <color theme="0"/>
      <name val="Bookman Old Style"/>
      <family val="1"/>
    </font>
    <font>
      <b/>
      <sz val="8"/>
      <color theme="0"/>
      <name val="Bookman Old Style"/>
      <family val="1"/>
    </font>
    <font>
      <sz val="11"/>
      <color theme="0"/>
      <name val="Bookman Old Style"/>
      <family val="1"/>
    </font>
    <font>
      <sz val="12"/>
      <name val="Bookman Old Style"/>
      <family val="1"/>
    </font>
  </fonts>
  <fills count="17">
    <fill>
      <patternFill patternType="none"/>
    </fill>
    <fill>
      <patternFill patternType="gray125"/>
    </fill>
    <fill>
      <patternFill patternType="solid">
        <fgColor rgb="FF9900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6" fillId="0" borderId="0"/>
  </cellStyleXfs>
  <cellXfs count="41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2" fillId="0" borderId="8" xfId="0" applyFont="1" applyBorder="1"/>
    <xf numFmtId="0" fontId="2" fillId="6" borderId="9" xfId="0" applyFont="1" applyFill="1" applyBorder="1"/>
    <xf numFmtId="0" fontId="2" fillId="6" borderId="10" xfId="0" applyFont="1" applyFill="1" applyBorder="1"/>
    <xf numFmtId="0" fontId="2" fillId="6" borderId="11" xfId="0" applyFont="1" applyFill="1" applyBorder="1"/>
    <xf numFmtId="0" fontId="2" fillId="7" borderId="9" xfId="0" applyFont="1" applyFill="1" applyBorder="1"/>
    <xf numFmtId="0" fontId="2" fillId="7" borderId="10" xfId="0" applyFont="1" applyFill="1" applyBorder="1"/>
    <xf numFmtId="0" fontId="2" fillId="7" borderId="11" xfId="0" applyFont="1" applyFill="1" applyBorder="1"/>
    <xf numFmtId="0" fontId="2" fillId="5" borderId="13" xfId="0" applyFont="1" applyFill="1" applyBorder="1"/>
    <xf numFmtId="0" fontId="2" fillId="8" borderId="13" xfId="0" applyFont="1" applyFill="1" applyBorder="1"/>
    <xf numFmtId="0" fontId="2" fillId="5" borderId="14" xfId="0" applyFont="1" applyFill="1" applyBorder="1"/>
    <xf numFmtId="0" fontId="2" fillId="8" borderId="14" xfId="0" applyFont="1" applyFill="1" applyBorder="1"/>
    <xf numFmtId="0" fontId="2" fillId="5" borderId="12" xfId="0" applyFont="1" applyFill="1" applyBorder="1"/>
    <xf numFmtId="0" fontId="2" fillId="8" borderId="12" xfId="0" applyFont="1" applyFill="1" applyBorder="1"/>
    <xf numFmtId="0" fontId="2" fillId="4" borderId="14" xfId="0" applyFont="1" applyFill="1" applyBorder="1"/>
    <xf numFmtId="0" fontId="2" fillId="4" borderId="13" xfId="0" applyFont="1" applyFill="1" applyBorder="1"/>
    <xf numFmtId="0" fontId="2" fillId="9" borderId="13" xfId="0" applyFont="1" applyFill="1" applyBorder="1"/>
    <xf numFmtId="0" fontId="2" fillId="9" borderId="14" xfId="0" applyFont="1" applyFill="1" applyBorder="1"/>
    <xf numFmtId="0" fontId="2" fillId="4" borderId="12" xfId="0" applyFont="1" applyFill="1" applyBorder="1"/>
    <xf numFmtId="0" fontId="2" fillId="9" borderId="12" xfId="0" applyFont="1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5" borderId="5" xfId="0" applyFont="1" applyFill="1" applyBorder="1"/>
    <xf numFmtId="0" fontId="2" fillId="5" borderId="6" xfId="0" applyFont="1" applyFill="1" applyBorder="1"/>
    <xf numFmtId="0" fontId="2" fillId="5" borderId="7" xfId="0" applyFont="1" applyFill="1" applyBorder="1"/>
    <xf numFmtId="0" fontId="2" fillId="5" borderId="8" xfId="0" applyFont="1" applyFill="1" applyBorder="1"/>
    <xf numFmtId="0" fontId="10" fillId="0" borderId="0" xfId="0" applyFont="1" applyAlignment="1">
      <alignment vertical="top"/>
    </xf>
    <xf numFmtId="0" fontId="2" fillId="10" borderId="6" xfId="0" applyFont="1" applyFill="1" applyBorder="1"/>
    <xf numFmtId="0" fontId="2" fillId="10" borderId="7" xfId="0" applyFont="1" applyFill="1" applyBorder="1"/>
    <xf numFmtId="0" fontId="2" fillId="10" borderId="7" xfId="0" applyFont="1" applyFill="1" applyBorder="1" applyAlignment="1"/>
    <xf numFmtId="0" fontId="2" fillId="10" borderId="8" xfId="0" applyFont="1" applyFill="1" applyBorder="1"/>
    <xf numFmtId="0" fontId="2" fillId="10" borderId="4" xfId="0" applyFont="1" applyFill="1" applyBorder="1"/>
    <xf numFmtId="0" fontId="2" fillId="10" borderId="0" xfId="0" applyFont="1" applyFill="1" applyBorder="1"/>
    <xf numFmtId="0" fontId="2" fillId="10" borderId="5" xfId="0" applyFont="1" applyFill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2" fillId="0" borderId="19" xfId="0" applyFont="1" applyBorder="1"/>
    <xf numFmtId="0" fontId="8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6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19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/>
    <xf numFmtId="0" fontId="3" fillId="0" borderId="0" xfId="0" applyFont="1"/>
    <xf numFmtId="0" fontId="10" fillId="0" borderId="0" xfId="0" applyFont="1" applyAlignment="1">
      <alignment vertical="center"/>
    </xf>
    <xf numFmtId="0" fontId="7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5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0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20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19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5" fillId="0" borderId="33" xfId="0" applyFont="1" applyFill="1" applyBorder="1" applyAlignment="1">
      <alignment horizontal="center"/>
    </xf>
    <xf numFmtId="0" fontId="15" fillId="0" borderId="34" xfId="0" applyFont="1" applyFill="1" applyBorder="1" applyAlignment="1">
      <alignment horizontal="center"/>
    </xf>
    <xf numFmtId="0" fontId="2" fillId="12" borderId="1" xfId="0" applyFont="1" applyFill="1" applyBorder="1"/>
    <xf numFmtId="0" fontId="2" fillId="12" borderId="2" xfId="0" applyFont="1" applyFill="1" applyBorder="1"/>
    <xf numFmtId="0" fontId="2" fillId="12" borderId="3" xfId="0" applyFont="1" applyFill="1" applyBorder="1"/>
    <xf numFmtId="0" fontId="2" fillId="12" borderId="4" xfId="0" applyFont="1" applyFill="1" applyBorder="1"/>
    <xf numFmtId="0" fontId="2" fillId="12" borderId="0" xfId="0" applyFont="1" applyFill="1" applyBorder="1"/>
    <xf numFmtId="0" fontId="2" fillId="12" borderId="5" xfId="0" applyFont="1" applyFill="1" applyBorder="1"/>
    <xf numFmtId="0" fontId="2" fillId="12" borderId="6" xfId="0" applyFont="1" applyFill="1" applyBorder="1"/>
    <xf numFmtId="0" fontId="2" fillId="12" borderId="7" xfId="0" applyFont="1" applyFill="1" applyBorder="1"/>
    <xf numFmtId="0" fontId="2" fillId="12" borderId="7" xfId="0" applyFont="1" applyFill="1" applyBorder="1" applyAlignment="1"/>
    <xf numFmtId="0" fontId="2" fillId="12" borderId="8" xfId="0" applyFont="1" applyFill="1" applyBorder="1"/>
    <xf numFmtId="0" fontId="7" fillId="0" borderId="37" xfId="0" applyFont="1" applyBorder="1"/>
    <xf numFmtId="0" fontId="16" fillId="0" borderId="38" xfId="0" applyFont="1" applyBorder="1"/>
    <xf numFmtId="0" fontId="16" fillId="0" borderId="39" xfId="0" applyFont="1" applyBorder="1"/>
    <xf numFmtId="0" fontId="8" fillId="0" borderId="0" xfId="0" applyFont="1" applyFill="1" applyBorder="1" applyAlignment="1">
      <alignment horizontal="center"/>
    </xf>
    <xf numFmtId="0" fontId="5" fillId="10" borderId="1" xfId="0" applyFont="1" applyFill="1" applyBorder="1" applyAlignment="1">
      <alignment vertical="top" wrapText="1"/>
    </xf>
    <xf numFmtId="0" fontId="5" fillId="10" borderId="2" xfId="0" applyFont="1" applyFill="1" applyBorder="1" applyAlignment="1">
      <alignment vertical="top" wrapText="1"/>
    </xf>
    <xf numFmtId="0" fontId="5" fillId="10" borderId="3" xfId="0" applyFont="1" applyFill="1" applyBorder="1" applyAlignment="1">
      <alignment vertical="top" wrapText="1"/>
    </xf>
    <xf numFmtId="0" fontId="5" fillId="10" borderId="4" xfId="0" applyFont="1" applyFill="1" applyBorder="1" applyAlignment="1">
      <alignment vertical="top" wrapText="1"/>
    </xf>
    <xf numFmtId="0" fontId="5" fillId="10" borderId="0" xfId="0" applyFont="1" applyFill="1" applyBorder="1" applyAlignment="1">
      <alignment vertical="top" wrapText="1"/>
    </xf>
    <xf numFmtId="0" fontId="5" fillId="10" borderId="5" xfId="0" applyFont="1" applyFill="1" applyBorder="1" applyAlignment="1">
      <alignment vertical="top" wrapText="1"/>
    </xf>
    <xf numFmtId="0" fontId="2" fillId="5" borderId="0" xfId="0" applyFont="1" applyFill="1" applyBorder="1"/>
    <xf numFmtId="0" fontId="14" fillId="0" borderId="0" xfId="0" applyFont="1"/>
    <xf numFmtId="0" fontId="21" fillId="0" borderId="0" xfId="0" applyFont="1"/>
    <xf numFmtId="0" fontId="2" fillId="0" borderId="6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2" fillId="0" borderId="11" xfId="0" applyFont="1" applyFill="1" applyBorder="1"/>
    <xf numFmtId="0" fontId="2" fillId="0" borderId="13" xfId="0" applyFont="1" applyFill="1" applyBorder="1"/>
    <xf numFmtId="0" fontId="8" fillId="0" borderId="4" xfId="0" applyFont="1" applyFill="1" applyBorder="1" applyAlignment="1">
      <alignment textRotation="180"/>
    </xf>
    <xf numFmtId="0" fontId="4" fillId="0" borderId="7" xfId="0" applyFont="1" applyFill="1" applyBorder="1" applyAlignment="1">
      <alignment horizontal="right" textRotation="180"/>
    </xf>
    <xf numFmtId="0" fontId="4" fillId="0" borderId="8" xfId="0" applyFont="1" applyFill="1" applyBorder="1" applyAlignment="1">
      <alignment horizontal="right" textRotation="180"/>
    </xf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9" borderId="6" xfId="0" applyFont="1" applyFill="1" applyBorder="1"/>
    <xf numFmtId="0" fontId="25" fillId="0" borderId="0" xfId="1" applyFont="1" applyAlignment="1">
      <alignment vertical="top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/>
    <xf numFmtId="0" fontId="2" fillId="0" borderId="0" xfId="0" applyFont="1" applyFill="1"/>
    <xf numFmtId="0" fontId="14" fillId="0" borderId="37" xfId="0" applyFont="1" applyBorder="1" applyAlignment="1">
      <alignment horizontal="left" vertical="center"/>
    </xf>
    <xf numFmtId="0" fontId="14" fillId="0" borderId="38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21" fillId="0" borderId="38" xfId="0" applyFont="1" applyBorder="1"/>
    <xf numFmtId="0" fontId="2" fillId="0" borderId="38" xfId="0" applyFont="1" applyBorder="1"/>
    <xf numFmtId="0" fontId="2" fillId="0" borderId="39" xfId="0" applyFont="1" applyBorder="1"/>
    <xf numFmtId="0" fontId="21" fillId="0" borderId="38" xfId="0" applyFont="1" applyBorder="1" applyAlignment="1">
      <alignment vertical="center"/>
    </xf>
    <xf numFmtId="0" fontId="14" fillId="0" borderId="38" xfId="0" applyFont="1" applyBorder="1"/>
    <xf numFmtId="0" fontId="8" fillId="0" borderId="38" xfId="0" applyFont="1" applyBorder="1"/>
    <xf numFmtId="0" fontId="8" fillId="0" borderId="39" xfId="0" applyFont="1" applyBorder="1"/>
    <xf numFmtId="0" fontId="14" fillId="0" borderId="38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8" fillId="0" borderId="0" xfId="0" applyFont="1" applyAlignment="1">
      <alignment horizontal="left"/>
    </xf>
    <xf numFmtId="0" fontId="15" fillId="0" borderId="25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/>
    </xf>
    <xf numFmtId="0" fontId="21" fillId="0" borderId="0" xfId="0" applyFont="1" applyAlignment="1">
      <alignment vertical="top"/>
    </xf>
    <xf numFmtId="0" fontId="8" fillId="0" borderId="0" xfId="0" applyFont="1" applyAlignment="1">
      <alignment horizontal="right" vertical="top"/>
    </xf>
    <xf numFmtId="0" fontId="8" fillId="13" borderId="0" xfId="0" applyFont="1" applyFill="1" applyAlignment="1">
      <alignment horizontal="left" vertical="top"/>
    </xf>
    <xf numFmtId="0" fontId="21" fillId="0" borderId="0" xfId="0" applyFont="1" applyAlignment="1">
      <alignment horizontal="center" vertical="top"/>
    </xf>
    <xf numFmtId="0" fontId="23" fillId="11" borderId="42" xfId="0" applyFont="1" applyFill="1" applyBorder="1" applyAlignment="1">
      <alignment horizontal="left" vertical="top" wrapText="1"/>
    </xf>
    <xf numFmtId="0" fontId="23" fillId="11" borderId="44" xfId="0" applyFont="1" applyFill="1" applyBorder="1" applyAlignment="1">
      <alignment horizontal="left" vertical="top" wrapText="1"/>
    </xf>
    <xf numFmtId="0" fontId="23" fillId="11" borderId="46" xfId="0" applyFont="1" applyFill="1" applyBorder="1" applyAlignment="1">
      <alignment horizontal="left" vertical="top" wrapText="1"/>
    </xf>
    <xf numFmtId="0" fontId="14" fillId="11" borderId="42" xfId="0" applyFont="1" applyFill="1" applyBorder="1" applyAlignment="1">
      <alignment horizontal="center" vertical="top" wrapText="1"/>
    </xf>
    <xf numFmtId="0" fontId="14" fillId="11" borderId="43" xfId="0" applyFont="1" applyFill="1" applyBorder="1" applyAlignment="1">
      <alignment horizontal="center" vertical="top" wrapText="1"/>
    </xf>
    <xf numFmtId="0" fontId="14" fillId="11" borderId="41" xfId="0" applyFont="1" applyFill="1" applyBorder="1" applyAlignment="1">
      <alignment horizontal="center" vertical="top" wrapText="1"/>
    </xf>
    <xf numFmtId="0" fontId="22" fillId="2" borderId="15" xfId="0" applyFont="1" applyFill="1" applyBorder="1" applyAlignment="1">
      <alignment horizontal="left" vertical="top"/>
    </xf>
    <xf numFmtId="0" fontId="22" fillId="2" borderId="45" xfId="0" applyFont="1" applyFill="1" applyBorder="1" applyAlignment="1">
      <alignment horizontal="left" vertical="top"/>
    </xf>
    <xf numFmtId="164" fontId="14" fillId="0" borderId="15" xfId="0" applyNumberFormat="1" applyFont="1" applyBorder="1" applyAlignment="1">
      <alignment horizontal="center" vertical="top"/>
    </xf>
    <xf numFmtId="164" fontId="14" fillId="0" borderId="16" xfId="0" applyNumberFormat="1" applyFont="1" applyBorder="1" applyAlignment="1">
      <alignment horizontal="center" vertical="top"/>
    </xf>
    <xf numFmtId="164" fontId="14" fillId="0" borderId="17" xfId="0" applyNumberFormat="1" applyFont="1" applyBorder="1" applyAlignment="1">
      <alignment horizontal="center" vertical="top"/>
    </xf>
    <xf numFmtId="0" fontId="22" fillId="2" borderId="23" xfId="0" applyFont="1" applyFill="1" applyBorder="1" applyAlignment="1">
      <alignment horizontal="left" vertical="top"/>
    </xf>
    <xf numFmtId="0" fontId="22" fillId="2" borderId="40" xfId="0" applyFont="1" applyFill="1" applyBorder="1" applyAlignment="1">
      <alignment horizontal="left" vertical="top"/>
    </xf>
    <xf numFmtId="164" fontId="14" fillId="0" borderId="23" xfId="0" applyNumberFormat="1" applyFont="1" applyBorder="1" applyAlignment="1">
      <alignment horizontal="center" vertical="top"/>
    </xf>
    <xf numFmtId="164" fontId="14" fillId="0" borderId="24" xfId="0" applyNumberFormat="1" applyFont="1" applyBorder="1" applyAlignment="1">
      <alignment horizontal="center" vertical="top"/>
    </xf>
    <xf numFmtId="164" fontId="14" fillId="0" borderId="25" xfId="0" applyNumberFormat="1" applyFont="1" applyBorder="1" applyAlignment="1">
      <alignment horizontal="center" vertical="top"/>
    </xf>
    <xf numFmtId="0" fontId="22" fillId="3" borderId="15" xfId="0" applyFont="1" applyFill="1" applyBorder="1" applyAlignment="1">
      <alignment horizontal="left" vertical="top"/>
    </xf>
    <xf numFmtId="0" fontId="22" fillId="3" borderId="45" xfId="0" applyFont="1" applyFill="1" applyBorder="1" applyAlignment="1">
      <alignment horizontal="left" vertical="top"/>
    </xf>
    <xf numFmtId="0" fontId="22" fillId="3" borderId="18" xfId="0" applyFont="1" applyFill="1" applyBorder="1" applyAlignment="1">
      <alignment horizontal="left" vertical="top"/>
    </xf>
    <xf numFmtId="0" fontId="22" fillId="3" borderId="37" xfId="0" applyFont="1" applyFill="1" applyBorder="1" applyAlignment="1">
      <alignment horizontal="left" vertical="top"/>
    </xf>
    <xf numFmtId="164" fontId="14" fillId="0" borderId="18" xfId="0" applyNumberFormat="1" applyFont="1" applyBorder="1" applyAlignment="1">
      <alignment horizontal="center" vertical="top"/>
    </xf>
    <xf numFmtId="164" fontId="14" fillId="0" borderId="19" xfId="0" applyNumberFormat="1" applyFont="1" applyBorder="1" applyAlignment="1">
      <alignment horizontal="center" vertical="top"/>
    </xf>
    <xf numFmtId="164" fontId="14" fillId="0" borderId="20" xfId="0" applyNumberFormat="1" applyFont="1" applyBorder="1" applyAlignment="1">
      <alignment horizontal="center" vertical="top"/>
    </xf>
    <xf numFmtId="0" fontId="22" fillId="3" borderId="23" xfId="0" applyFont="1" applyFill="1" applyBorder="1" applyAlignment="1">
      <alignment horizontal="left" vertical="top"/>
    </xf>
    <xf numFmtId="0" fontId="22" fillId="3" borderId="40" xfId="0" applyFont="1" applyFill="1" applyBorder="1" applyAlignment="1">
      <alignment horizontal="left" vertical="top"/>
    </xf>
    <xf numFmtId="0" fontId="22" fillId="4" borderId="15" xfId="0" applyFont="1" applyFill="1" applyBorder="1" applyAlignment="1">
      <alignment horizontal="left" vertical="top"/>
    </xf>
    <xf numFmtId="0" fontId="22" fillId="4" borderId="45" xfId="0" applyFont="1" applyFill="1" applyBorder="1" applyAlignment="1">
      <alignment horizontal="left" vertical="top"/>
    </xf>
    <xf numFmtId="0" fontId="22" fillId="4" borderId="18" xfId="0" applyFont="1" applyFill="1" applyBorder="1" applyAlignment="1">
      <alignment horizontal="left" vertical="top"/>
    </xf>
    <xf numFmtId="0" fontId="22" fillId="4" borderId="37" xfId="0" applyFont="1" applyFill="1" applyBorder="1" applyAlignment="1">
      <alignment horizontal="left" vertical="top"/>
    </xf>
    <xf numFmtId="0" fontId="22" fillId="4" borderId="23" xfId="0" applyFont="1" applyFill="1" applyBorder="1" applyAlignment="1">
      <alignment horizontal="left" vertical="top"/>
    </xf>
    <xf numFmtId="0" fontId="22" fillId="4" borderId="40" xfId="0" applyFont="1" applyFill="1" applyBorder="1" applyAlignment="1">
      <alignment horizontal="left" vertical="top"/>
    </xf>
    <xf numFmtId="0" fontId="22" fillId="5" borderId="15" xfId="0" applyFont="1" applyFill="1" applyBorder="1" applyAlignment="1">
      <alignment horizontal="left" vertical="top"/>
    </xf>
    <xf numFmtId="0" fontId="22" fillId="5" borderId="45" xfId="0" applyFont="1" applyFill="1" applyBorder="1" applyAlignment="1">
      <alignment horizontal="left" vertical="top"/>
    </xf>
    <xf numFmtId="0" fontId="22" fillId="5" borderId="18" xfId="0" applyFont="1" applyFill="1" applyBorder="1" applyAlignment="1">
      <alignment horizontal="left" vertical="top"/>
    </xf>
    <xf numFmtId="0" fontId="22" fillId="5" borderId="37" xfId="0" applyFont="1" applyFill="1" applyBorder="1" applyAlignment="1">
      <alignment horizontal="left" vertical="top"/>
    </xf>
    <xf numFmtId="0" fontId="22" fillId="5" borderId="23" xfId="0" applyFont="1" applyFill="1" applyBorder="1" applyAlignment="1">
      <alignment horizontal="left" vertical="top"/>
    </xf>
    <xf numFmtId="0" fontId="22" fillId="5" borderId="40" xfId="0" applyFont="1" applyFill="1" applyBorder="1" applyAlignment="1">
      <alignment horizontal="left" vertical="top"/>
    </xf>
    <xf numFmtId="0" fontId="22" fillId="6" borderId="15" xfId="0" applyFont="1" applyFill="1" applyBorder="1" applyAlignment="1">
      <alignment horizontal="left" vertical="top"/>
    </xf>
    <xf numFmtId="0" fontId="22" fillId="6" borderId="45" xfId="0" applyFont="1" applyFill="1" applyBorder="1" applyAlignment="1">
      <alignment horizontal="left" vertical="top"/>
    </xf>
    <xf numFmtId="0" fontId="22" fillId="6" borderId="18" xfId="0" applyFont="1" applyFill="1" applyBorder="1" applyAlignment="1">
      <alignment horizontal="left" vertical="top"/>
    </xf>
    <xf numFmtId="0" fontId="22" fillId="6" borderId="37" xfId="0" applyFont="1" applyFill="1" applyBorder="1" applyAlignment="1">
      <alignment horizontal="left" vertical="top"/>
    </xf>
    <xf numFmtId="0" fontId="22" fillId="6" borderId="23" xfId="0" applyFont="1" applyFill="1" applyBorder="1" applyAlignment="1">
      <alignment horizontal="left" vertical="top"/>
    </xf>
    <xf numFmtId="0" fontId="22" fillId="6" borderId="40" xfId="0" applyFont="1" applyFill="1" applyBorder="1" applyAlignment="1">
      <alignment horizontal="left" vertical="top"/>
    </xf>
    <xf numFmtId="0" fontId="23" fillId="7" borderId="15" xfId="0" applyFont="1" applyFill="1" applyBorder="1" applyAlignment="1">
      <alignment horizontal="left" vertical="top"/>
    </xf>
    <xf numFmtId="0" fontId="23" fillId="7" borderId="45" xfId="0" applyFont="1" applyFill="1" applyBorder="1" applyAlignment="1">
      <alignment horizontal="left" vertical="top"/>
    </xf>
    <xf numFmtId="0" fontId="23" fillId="7" borderId="18" xfId="0" applyFont="1" applyFill="1" applyBorder="1" applyAlignment="1">
      <alignment horizontal="left" vertical="top"/>
    </xf>
    <xf numFmtId="0" fontId="23" fillId="7" borderId="37" xfId="0" applyFont="1" applyFill="1" applyBorder="1" applyAlignment="1">
      <alignment horizontal="left" vertical="top"/>
    </xf>
    <xf numFmtId="0" fontId="23" fillId="7" borderId="23" xfId="0" applyFont="1" applyFill="1" applyBorder="1" applyAlignment="1">
      <alignment horizontal="left" vertical="top"/>
    </xf>
    <xf numFmtId="0" fontId="23" fillId="7" borderId="40" xfId="0" applyFont="1" applyFill="1" applyBorder="1" applyAlignment="1">
      <alignment horizontal="left" vertical="top"/>
    </xf>
    <xf numFmtId="0" fontId="22" fillId="8" borderId="15" xfId="0" applyFont="1" applyFill="1" applyBorder="1" applyAlignment="1">
      <alignment horizontal="left" vertical="top"/>
    </xf>
    <xf numFmtId="0" fontId="22" fillId="8" borderId="45" xfId="0" applyFont="1" applyFill="1" applyBorder="1" applyAlignment="1">
      <alignment horizontal="left" vertical="top"/>
    </xf>
    <xf numFmtId="0" fontId="22" fillId="8" borderId="18" xfId="0" applyFont="1" applyFill="1" applyBorder="1" applyAlignment="1">
      <alignment horizontal="left" vertical="top"/>
    </xf>
    <xf numFmtId="0" fontId="22" fillId="8" borderId="37" xfId="0" applyFont="1" applyFill="1" applyBorder="1" applyAlignment="1">
      <alignment horizontal="left" vertical="top"/>
    </xf>
    <xf numFmtId="0" fontId="22" fillId="8" borderId="23" xfId="0" applyFont="1" applyFill="1" applyBorder="1" applyAlignment="1">
      <alignment horizontal="left" vertical="top"/>
    </xf>
    <xf numFmtId="0" fontId="22" fillId="8" borderId="40" xfId="0" applyFont="1" applyFill="1" applyBorder="1" applyAlignment="1">
      <alignment horizontal="left" vertical="top"/>
    </xf>
    <xf numFmtId="0" fontId="22" fillId="9" borderId="15" xfId="0" applyFont="1" applyFill="1" applyBorder="1" applyAlignment="1">
      <alignment horizontal="left" vertical="top"/>
    </xf>
    <xf numFmtId="0" fontId="22" fillId="9" borderId="45" xfId="0" applyFont="1" applyFill="1" applyBorder="1" applyAlignment="1">
      <alignment horizontal="left" vertical="top"/>
    </xf>
    <xf numFmtId="0" fontId="22" fillId="9" borderId="23" xfId="0" applyFont="1" applyFill="1" applyBorder="1" applyAlignment="1">
      <alignment horizontal="left" vertical="top"/>
    </xf>
    <xf numFmtId="0" fontId="22" fillId="9" borderId="40" xfId="0" applyFont="1" applyFill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23" fillId="10" borderId="15" xfId="0" applyFont="1" applyFill="1" applyBorder="1" applyAlignment="1">
      <alignment horizontal="left" vertical="top"/>
    </xf>
    <xf numFmtId="0" fontId="23" fillId="10" borderId="45" xfId="0" applyFont="1" applyFill="1" applyBorder="1" applyAlignment="1">
      <alignment horizontal="left" vertical="top"/>
    </xf>
    <xf numFmtId="0" fontId="23" fillId="10" borderId="18" xfId="0" applyFont="1" applyFill="1" applyBorder="1" applyAlignment="1">
      <alignment horizontal="left" vertical="top"/>
    </xf>
    <xf numFmtId="0" fontId="23" fillId="10" borderId="37" xfId="0" applyFont="1" applyFill="1" applyBorder="1" applyAlignment="1">
      <alignment horizontal="left" vertical="top"/>
    </xf>
    <xf numFmtId="0" fontId="23" fillId="10" borderId="23" xfId="0" applyFont="1" applyFill="1" applyBorder="1" applyAlignment="1">
      <alignment horizontal="left" vertical="top"/>
    </xf>
    <xf numFmtId="0" fontId="23" fillId="10" borderId="40" xfId="0" applyFont="1" applyFill="1" applyBorder="1" applyAlignment="1">
      <alignment horizontal="left" vertical="top"/>
    </xf>
    <xf numFmtId="0" fontId="23" fillId="12" borderId="15" xfId="0" applyFont="1" applyFill="1" applyBorder="1" applyAlignment="1">
      <alignment horizontal="left" vertical="top"/>
    </xf>
    <xf numFmtId="0" fontId="23" fillId="12" borderId="45" xfId="0" applyFont="1" applyFill="1" applyBorder="1" applyAlignment="1">
      <alignment horizontal="left" vertical="top"/>
    </xf>
    <xf numFmtId="0" fontId="23" fillId="12" borderId="23" xfId="0" applyFont="1" applyFill="1" applyBorder="1" applyAlignment="1">
      <alignment horizontal="left" vertical="top"/>
    </xf>
    <xf numFmtId="0" fontId="23" fillId="12" borderId="40" xfId="0" applyFont="1" applyFill="1" applyBorder="1" applyAlignment="1">
      <alignment horizontal="left" vertical="top"/>
    </xf>
    <xf numFmtId="0" fontId="23" fillId="11" borderId="42" xfId="0" applyFont="1" applyFill="1" applyBorder="1" applyAlignment="1">
      <alignment vertical="top" wrapText="1"/>
    </xf>
    <xf numFmtId="0" fontId="8" fillId="0" borderId="0" xfId="0" applyFont="1" applyFill="1" applyAlignment="1">
      <alignment horizontal="center" vertical="top"/>
    </xf>
    <xf numFmtId="0" fontId="14" fillId="0" borderId="33" xfId="0" applyFont="1" applyBorder="1" applyAlignment="1">
      <alignment horizontal="center" vertical="top"/>
    </xf>
    <xf numFmtId="0" fontId="14" fillId="0" borderId="34" xfId="0" applyFont="1" applyBorder="1" applyAlignment="1">
      <alignment horizontal="center" vertical="top"/>
    </xf>
    <xf numFmtId="0" fontId="14" fillId="0" borderId="30" xfId="0" applyFont="1" applyBorder="1" applyAlignment="1">
      <alignment horizontal="center" vertical="top"/>
    </xf>
    <xf numFmtId="0" fontId="23" fillId="11" borderId="41" xfId="0" applyFont="1" applyFill="1" applyBorder="1" applyAlignment="1">
      <alignment horizontal="center" vertical="top" wrapText="1"/>
    </xf>
    <xf numFmtId="0" fontId="23" fillId="0" borderId="17" xfId="0" applyFont="1" applyFill="1" applyBorder="1" applyAlignment="1">
      <alignment horizontal="center" vertical="top"/>
    </xf>
    <xf numFmtId="0" fontId="23" fillId="0" borderId="25" xfId="0" applyFont="1" applyFill="1" applyBorder="1" applyAlignment="1">
      <alignment horizontal="center" vertical="top"/>
    </xf>
    <xf numFmtId="0" fontId="23" fillId="0" borderId="20" xfId="0" applyFont="1" applyFill="1" applyBorder="1" applyAlignment="1">
      <alignment horizontal="center" vertical="top"/>
    </xf>
    <xf numFmtId="0" fontId="23" fillId="11" borderId="42" xfId="0" applyFont="1" applyFill="1" applyBorder="1" applyAlignment="1">
      <alignment horizontal="center" vertical="top" wrapText="1"/>
    </xf>
    <xf numFmtId="0" fontId="23" fillId="11" borderId="43" xfId="0" applyFont="1" applyFill="1" applyBorder="1" applyAlignment="1">
      <alignment horizontal="center" vertical="top" wrapText="1"/>
    </xf>
    <xf numFmtId="0" fontId="23" fillId="0" borderId="15" xfId="0" applyFont="1" applyFill="1" applyBorder="1" applyAlignment="1">
      <alignment horizontal="center" vertical="top"/>
    </xf>
    <xf numFmtId="0" fontId="23" fillId="0" borderId="16" xfId="0" applyFont="1" applyFill="1" applyBorder="1" applyAlignment="1">
      <alignment horizontal="center" vertical="top"/>
    </xf>
    <xf numFmtId="0" fontId="23" fillId="0" borderId="23" xfId="0" applyFont="1" applyFill="1" applyBorder="1" applyAlignment="1">
      <alignment horizontal="center" vertical="top"/>
    </xf>
    <xf numFmtId="0" fontId="23" fillId="0" borderId="24" xfId="0" applyFont="1" applyFill="1" applyBorder="1" applyAlignment="1">
      <alignment horizontal="center" vertical="top"/>
    </xf>
    <xf numFmtId="0" fontId="23" fillId="0" borderId="18" xfId="0" applyFont="1" applyFill="1" applyBorder="1" applyAlignment="1">
      <alignment horizontal="center" vertical="top"/>
    </xf>
    <xf numFmtId="0" fontId="23" fillId="0" borderId="19" xfId="0" applyFont="1" applyFill="1" applyBorder="1" applyAlignment="1">
      <alignment horizontal="center" vertical="top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15" fillId="0" borderId="27" xfId="0" applyFont="1" applyFill="1" applyBorder="1" applyAlignment="1">
      <alignment horizontal="center"/>
    </xf>
    <xf numFmtId="0" fontId="15" fillId="0" borderId="36" xfId="0" applyFont="1" applyFill="1" applyBorder="1" applyAlignment="1">
      <alignment horizontal="center"/>
    </xf>
    <xf numFmtId="0" fontId="15" fillId="0" borderId="29" xfId="0" applyFont="1" applyFill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9" fillId="14" borderId="26" xfId="0" applyFont="1" applyFill="1" applyBorder="1" applyAlignment="1">
      <alignment horizontal="center"/>
    </xf>
    <xf numFmtId="0" fontId="19" fillId="14" borderId="17" xfId="0" applyFont="1" applyFill="1" applyBorder="1" applyAlignment="1">
      <alignment horizontal="center"/>
    </xf>
    <xf numFmtId="0" fontId="2" fillId="0" borderId="47" xfId="0" applyFont="1" applyBorder="1"/>
    <xf numFmtId="0" fontId="8" fillId="0" borderId="0" xfId="0" applyFont="1" applyFill="1" applyAlignment="1">
      <alignment horizontal="left" vertical="top"/>
    </xf>
    <xf numFmtId="6" fontId="15" fillId="0" borderId="34" xfId="0" applyNumberFormat="1" applyFont="1" applyFill="1" applyBorder="1" applyAlignment="1">
      <alignment horizontal="center"/>
    </xf>
    <xf numFmtId="0" fontId="21" fillId="13" borderId="0" xfId="0" applyFont="1" applyFill="1" applyAlignment="1">
      <alignment vertical="top"/>
    </xf>
    <xf numFmtId="0" fontId="5" fillId="0" borderId="19" xfId="0" applyFont="1" applyBorder="1" applyAlignment="1">
      <alignment horizontal="center"/>
    </xf>
    <xf numFmtId="0" fontId="29" fillId="2" borderId="0" xfId="0" applyFont="1" applyFill="1"/>
    <xf numFmtId="0" fontId="30" fillId="2" borderId="0" xfId="0" applyFont="1" applyFill="1"/>
    <xf numFmtId="0" fontId="31" fillId="2" borderId="0" xfId="0" applyFont="1" applyFill="1" applyAlignment="1">
      <alignment horizontal="right"/>
    </xf>
    <xf numFmtId="0" fontId="29" fillId="3" borderId="0" xfId="0" applyFont="1" applyFill="1"/>
    <xf numFmtId="0" fontId="30" fillId="3" borderId="0" xfId="0" applyFont="1" applyFill="1"/>
    <xf numFmtId="0" fontId="31" fillId="3" borderId="0" xfId="0" applyFont="1" applyFill="1" applyAlignment="1">
      <alignment horizontal="right"/>
    </xf>
    <xf numFmtId="0" fontId="29" fillId="4" borderId="0" xfId="0" applyFont="1" applyFill="1"/>
    <xf numFmtId="0" fontId="30" fillId="4" borderId="0" xfId="0" applyFont="1" applyFill="1"/>
    <xf numFmtId="0" fontId="31" fillId="4" borderId="0" xfId="0" applyFont="1" applyFill="1" applyAlignment="1">
      <alignment horizontal="right"/>
    </xf>
    <xf numFmtId="0" fontId="29" fillId="5" borderId="0" xfId="0" applyFont="1" applyFill="1"/>
    <xf numFmtId="0" fontId="30" fillId="5" borderId="0" xfId="0" applyFont="1" applyFill="1"/>
    <xf numFmtId="0" fontId="31" fillId="5" borderId="0" xfId="0" applyFont="1" applyFill="1" applyAlignment="1">
      <alignment horizontal="right"/>
    </xf>
    <xf numFmtId="0" fontId="29" fillId="6" borderId="0" xfId="0" applyFont="1" applyFill="1"/>
    <xf numFmtId="0" fontId="30" fillId="6" borderId="0" xfId="0" applyFont="1" applyFill="1"/>
    <xf numFmtId="0" fontId="31" fillId="6" borderId="0" xfId="0" applyFont="1" applyFill="1" applyAlignment="1">
      <alignment horizontal="right"/>
    </xf>
    <xf numFmtId="0" fontId="5" fillId="7" borderId="0" xfId="0" applyFont="1" applyFill="1"/>
    <xf numFmtId="0" fontId="16" fillId="7" borderId="0" xfId="0" applyFont="1" applyFill="1"/>
    <xf numFmtId="0" fontId="7" fillId="7" borderId="0" xfId="0" applyFont="1" applyFill="1" applyAlignment="1">
      <alignment horizontal="right"/>
    </xf>
    <xf numFmtId="0" fontId="29" fillId="8" borderId="0" xfId="0" applyFont="1" applyFill="1"/>
    <xf numFmtId="0" fontId="30" fillId="8" borderId="0" xfId="0" applyFont="1" applyFill="1"/>
    <xf numFmtId="0" fontId="31" fillId="8" borderId="0" xfId="0" applyFont="1" applyFill="1" applyAlignment="1">
      <alignment horizontal="right"/>
    </xf>
    <xf numFmtId="0" fontId="29" fillId="9" borderId="0" xfId="0" applyFont="1" applyFill="1"/>
    <xf numFmtId="0" fontId="30" fillId="9" borderId="0" xfId="0" applyFont="1" applyFill="1"/>
    <xf numFmtId="0" fontId="31" fillId="9" borderId="0" xfId="0" applyFont="1" applyFill="1" applyAlignment="1">
      <alignment horizontal="right"/>
    </xf>
    <xf numFmtId="0" fontId="5" fillId="15" borderId="0" xfId="0" applyFont="1" applyFill="1"/>
    <xf numFmtId="0" fontId="16" fillId="15" borderId="0" xfId="0" applyFont="1" applyFill="1"/>
    <xf numFmtId="0" fontId="7" fillId="15" borderId="0" xfId="0" applyFont="1" applyFill="1" applyAlignment="1">
      <alignment horizontal="right"/>
    </xf>
    <xf numFmtId="0" fontId="5" fillId="16" borderId="0" xfId="0" applyFont="1" applyFill="1"/>
    <xf numFmtId="0" fontId="16" fillId="16" borderId="0" xfId="0" applyFont="1" applyFill="1"/>
    <xf numFmtId="0" fontId="7" fillId="16" borderId="0" xfId="0" applyFont="1" applyFill="1" applyAlignment="1">
      <alignment horizontal="right"/>
    </xf>
    <xf numFmtId="2" fontId="10" fillId="0" borderId="35" xfId="0" applyNumberFormat="1" applyFont="1" applyBorder="1" applyAlignment="1">
      <alignment horizontal="center" vertical="center"/>
    </xf>
    <xf numFmtId="14" fontId="10" fillId="0" borderId="19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 wrapText="1"/>
    </xf>
    <xf numFmtId="14" fontId="10" fillId="0" borderId="19" xfId="0" applyNumberFormat="1" applyFont="1" applyBorder="1" applyAlignment="1">
      <alignment horizontal="center" vertical="center" wrapText="1"/>
    </xf>
    <xf numFmtId="14" fontId="10" fillId="0" borderId="21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left" vertical="center" wrapText="1"/>
    </xf>
    <xf numFmtId="2" fontId="10" fillId="0" borderId="31" xfId="0" applyNumberFormat="1" applyFont="1" applyBorder="1" applyAlignment="1">
      <alignment horizontal="center" vertical="center"/>
    </xf>
    <xf numFmtId="2" fontId="10" fillId="0" borderId="28" xfId="0" applyNumberFormat="1" applyFont="1" applyBorder="1" applyAlignment="1">
      <alignment horizontal="center" vertical="center"/>
    </xf>
    <xf numFmtId="14" fontId="10" fillId="0" borderId="24" xfId="0" applyNumberFormat="1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center" wrapText="1"/>
    </xf>
    <xf numFmtId="0" fontId="8" fillId="0" borderId="0" xfId="0" applyFont="1" applyBorder="1"/>
    <xf numFmtId="0" fontId="1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32" fillId="0" borderId="0" xfId="0" applyFont="1" applyFill="1" applyBorder="1"/>
    <xf numFmtId="0" fontId="7" fillId="0" borderId="0" xfId="0" applyFont="1" applyAlignment="1">
      <alignment horizontal="left"/>
    </xf>
    <xf numFmtId="0" fontId="14" fillId="0" borderId="48" xfId="0" applyFont="1" applyBorder="1" applyAlignment="1">
      <alignment horizontal="center"/>
    </xf>
    <xf numFmtId="0" fontId="29" fillId="0" borderId="19" xfId="0" applyFont="1" applyBorder="1"/>
    <xf numFmtId="0" fontId="33" fillId="0" borderId="22" xfId="0" applyFont="1" applyBorder="1" applyAlignment="1">
      <alignment horizontal="left" vertical="center" wrapText="1"/>
    </xf>
    <xf numFmtId="2" fontId="10" fillId="0" borderId="50" xfId="0" applyNumberFormat="1" applyFont="1" applyBorder="1" applyAlignment="1">
      <alignment horizontal="center" vertical="center"/>
    </xf>
    <xf numFmtId="14" fontId="10" fillId="0" borderId="51" xfId="0" applyNumberFormat="1" applyFont="1" applyBorder="1" applyAlignment="1">
      <alignment horizontal="center" vertical="center"/>
    </xf>
    <xf numFmtId="0" fontId="10" fillId="0" borderId="52" xfId="0" applyFont="1" applyBorder="1" applyAlignment="1">
      <alignment horizontal="left" vertical="center" wrapText="1"/>
    </xf>
    <xf numFmtId="0" fontId="11" fillId="6" borderId="9" xfId="0" applyFont="1" applyFill="1" applyBorder="1" applyAlignment="1">
      <alignment horizontal="center" vertical="top"/>
    </xf>
    <xf numFmtId="0" fontId="11" fillId="6" borderId="43" xfId="0" applyFont="1" applyFill="1" applyBorder="1" applyAlignment="1">
      <alignment horizontal="center" vertical="top"/>
    </xf>
    <xf numFmtId="0" fontId="11" fillId="6" borderId="41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9" fillId="5" borderId="0" xfId="0" applyFont="1" applyFill="1" applyBorder="1" applyAlignment="1">
      <alignment horizontal="center" wrapText="1"/>
    </xf>
    <xf numFmtId="0" fontId="4" fillId="12" borderId="1" xfId="0" applyFont="1" applyFill="1" applyBorder="1" applyAlignment="1">
      <alignment horizontal="center" vertical="top" wrapText="1"/>
    </xf>
    <xf numFmtId="0" fontId="4" fillId="12" borderId="2" xfId="0" applyFont="1" applyFill="1" applyBorder="1" applyAlignment="1">
      <alignment horizontal="center" vertical="top" wrapText="1"/>
    </xf>
    <xf numFmtId="0" fontId="4" fillId="12" borderId="3" xfId="0" applyFont="1" applyFill="1" applyBorder="1" applyAlignment="1">
      <alignment horizontal="center" vertical="top" wrapText="1"/>
    </xf>
    <xf numFmtId="0" fontId="4" fillId="12" borderId="4" xfId="0" applyFont="1" applyFill="1" applyBorder="1" applyAlignment="1">
      <alignment horizontal="center" vertical="top" wrapText="1"/>
    </xf>
    <xf numFmtId="0" fontId="4" fillId="12" borderId="0" xfId="0" applyFont="1" applyFill="1" applyBorder="1" applyAlignment="1">
      <alignment horizontal="center" vertical="top" wrapText="1"/>
    </xf>
    <xf numFmtId="0" fontId="4" fillId="12" borderId="5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0" fontId="27" fillId="0" borderId="0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top" wrapText="1"/>
    </xf>
    <xf numFmtId="0" fontId="4" fillId="10" borderId="2" xfId="0" applyFont="1" applyFill="1" applyBorder="1" applyAlignment="1">
      <alignment horizontal="center" vertical="top" wrapText="1"/>
    </xf>
    <xf numFmtId="0" fontId="4" fillId="10" borderId="3" xfId="0" applyFont="1" applyFill="1" applyBorder="1" applyAlignment="1">
      <alignment horizontal="center" vertical="top" wrapText="1"/>
    </xf>
    <xf numFmtId="0" fontId="4" fillId="10" borderId="4" xfId="0" applyFont="1" applyFill="1" applyBorder="1" applyAlignment="1">
      <alignment horizontal="center" vertical="top" wrapText="1"/>
    </xf>
    <xf numFmtId="0" fontId="4" fillId="10" borderId="0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center" textRotation="180"/>
    </xf>
    <xf numFmtId="0" fontId="28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4" fillId="10" borderId="4" xfId="0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wrapText="1"/>
    </xf>
    <xf numFmtId="0" fontId="4" fillId="10" borderId="5" xfId="0" applyFont="1" applyFill="1" applyBorder="1" applyAlignment="1">
      <alignment horizontal="center" wrapText="1"/>
    </xf>
    <xf numFmtId="0" fontId="4" fillId="10" borderId="6" xfId="0" applyFont="1" applyFill="1" applyBorder="1" applyAlignment="1">
      <alignment horizontal="center" wrapText="1"/>
    </xf>
    <xf numFmtId="0" fontId="4" fillId="10" borderId="7" xfId="0" applyFont="1" applyFill="1" applyBorder="1" applyAlignment="1">
      <alignment horizontal="center" wrapText="1"/>
    </xf>
    <xf numFmtId="0" fontId="4" fillId="10" borderId="8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wrapText="1"/>
    </xf>
    <xf numFmtId="0" fontId="4" fillId="12" borderId="0" xfId="0" applyFont="1" applyFill="1" applyBorder="1" applyAlignment="1">
      <alignment horizontal="center" wrapText="1"/>
    </xf>
    <xf numFmtId="0" fontId="24" fillId="12" borderId="0" xfId="0" applyFont="1" applyFill="1" applyBorder="1" applyAlignment="1">
      <alignment horizontal="center" wrapText="1"/>
    </xf>
    <xf numFmtId="0" fontId="24" fillId="12" borderId="5" xfId="0" applyFont="1" applyFill="1" applyBorder="1" applyAlignment="1">
      <alignment horizontal="center" wrapText="1"/>
    </xf>
    <xf numFmtId="0" fontId="24" fillId="12" borderId="4" xfId="0" applyFont="1" applyFill="1" applyBorder="1" applyAlignment="1">
      <alignment horizontal="center" wrapText="1"/>
    </xf>
    <xf numFmtId="0" fontId="24" fillId="12" borderId="6" xfId="0" applyFont="1" applyFill="1" applyBorder="1" applyAlignment="1">
      <alignment horizontal="center" wrapText="1"/>
    </xf>
    <xf numFmtId="0" fontId="24" fillId="12" borderId="7" xfId="0" applyFont="1" applyFill="1" applyBorder="1" applyAlignment="1">
      <alignment horizontal="center" wrapText="1"/>
    </xf>
    <xf numFmtId="0" fontId="24" fillId="12" borderId="8" xfId="0" applyFont="1" applyFill="1" applyBorder="1" applyAlignment="1">
      <alignment horizontal="center" wrapText="1"/>
    </xf>
    <xf numFmtId="0" fontId="19" fillId="14" borderId="26" xfId="0" applyFont="1" applyFill="1" applyBorder="1" applyAlignment="1">
      <alignment horizontal="right"/>
    </xf>
    <xf numFmtId="0" fontId="19" fillId="14" borderId="27" xfId="0" applyFont="1" applyFill="1" applyBorder="1" applyAlignment="1">
      <alignment horizontal="right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9" fillId="14" borderId="35" xfId="0" applyFont="1" applyFill="1" applyBorder="1" applyAlignment="1">
      <alignment horizontal="right"/>
    </xf>
    <xf numFmtId="0" fontId="19" fillId="14" borderId="36" xfId="0" applyFont="1" applyFill="1" applyBorder="1" applyAlignment="1">
      <alignment horizontal="right"/>
    </xf>
    <xf numFmtId="0" fontId="19" fillId="14" borderId="28" xfId="0" applyFont="1" applyFill="1" applyBorder="1" applyAlignment="1">
      <alignment horizontal="right" vertical="center"/>
    </xf>
    <xf numFmtId="0" fontId="19" fillId="14" borderId="29" xfId="0" applyFont="1" applyFill="1" applyBorder="1" applyAlignment="1">
      <alignment horizontal="right" vertical="center"/>
    </xf>
    <xf numFmtId="0" fontId="7" fillId="0" borderId="49" xfId="0" applyFont="1" applyBorder="1" applyAlignment="1">
      <alignment horizontal="left"/>
    </xf>
    <xf numFmtId="0" fontId="19" fillId="14" borderId="31" xfId="0" applyFont="1" applyFill="1" applyBorder="1" applyAlignment="1">
      <alignment horizontal="right"/>
    </xf>
    <xf numFmtId="0" fontId="19" fillId="14" borderId="32" xfId="0" applyFont="1" applyFill="1" applyBorder="1" applyAlignment="1">
      <alignment horizontal="right"/>
    </xf>
  </cellXfs>
  <cellStyles count="3">
    <cellStyle name="Hyperlink" xfId="1" builtinId="8"/>
    <cellStyle name="Normal" xfId="0" builtinId="0"/>
    <cellStyle name="Normal 2" xfId="2" xr:uid="{6954125B-83C1-46A6-91E6-E0B0945D061D}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FFCC"/>
      <color rgb="FFFF3399"/>
      <color rgb="FF9900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180977</xdr:colOff>
      <xdr:row>116</xdr:row>
      <xdr:rowOff>182262</xdr:rowOff>
    </xdr:from>
    <xdr:to>
      <xdr:col>3</xdr:col>
      <xdr:colOff>66673</xdr:colOff>
      <xdr:row>118</xdr:row>
      <xdr:rowOff>27290</xdr:rowOff>
    </xdr:to>
    <xdr:pic>
      <xdr:nvPicPr>
        <xdr:cNvPr id="17" name="D1_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2" y="23451837"/>
          <a:ext cx="380996" cy="378428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180977</xdr:colOff>
      <xdr:row>116</xdr:row>
      <xdr:rowOff>182260</xdr:rowOff>
    </xdr:from>
    <xdr:to>
      <xdr:col>5</xdr:col>
      <xdr:colOff>66674</xdr:colOff>
      <xdr:row>118</xdr:row>
      <xdr:rowOff>27289</xdr:rowOff>
    </xdr:to>
    <xdr:pic>
      <xdr:nvPicPr>
        <xdr:cNvPr id="19" name="D1_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2" y="23451835"/>
          <a:ext cx="380997" cy="378429"/>
        </a:xfrm>
        <a:prstGeom prst="rect">
          <a:avLst/>
        </a:prstGeom>
      </xdr:spPr>
    </xdr:pic>
    <xdr:clientData/>
  </xdr:twoCellAnchor>
  <xdr:twoCellAnchor editAs="oneCell">
    <xdr:from>
      <xdr:col>5</xdr:col>
      <xdr:colOff>170630</xdr:colOff>
      <xdr:row>116</xdr:row>
      <xdr:rowOff>186303</xdr:rowOff>
    </xdr:from>
    <xdr:to>
      <xdr:col>7</xdr:col>
      <xdr:colOff>77021</xdr:colOff>
      <xdr:row>118</xdr:row>
      <xdr:rowOff>23247</xdr:rowOff>
    </xdr:to>
    <xdr:pic>
      <xdr:nvPicPr>
        <xdr:cNvPr id="21" name="D1_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5555" y="23455878"/>
          <a:ext cx="354066" cy="370344"/>
        </a:xfrm>
        <a:prstGeom prst="rect">
          <a:avLst/>
        </a:prstGeom>
      </xdr:spPr>
    </xdr:pic>
    <xdr:clientData/>
  </xdr:twoCellAnchor>
  <xdr:twoCellAnchor editAs="oneCell">
    <xdr:from>
      <xdr:col>7</xdr:col>
      <xdr:colOff>122707</xdr:colOff>
      <xdr:row>116</xdr:row>
      <xdr:rowOff>192652</xdr:rowOff>
    </xdr:from>
    <xdr:to>
      <xdr:col>9</xdr:col>
      <xdr:colOff>77318</xdr:colOff>
      <xdr:row>118</xdr:row>
      <xdr:rowOff>16897</xdr:rowOff>
    </xdr:to>
    <xdr:pic>
      <xdr:nvPicPr>
        <xdr:cNvPr id="23" name="D1_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5307" y="23462227"/>
          <a:ext cx="354661" cy="357645"/>
        </a:xfrm>
        <a:prstGeom prst="rect">
          <a:avLst/>
        </a:prstGeom>
      </xdr:spPr>
    </xdr:pic>
    <xdr:clientData/>
  </xdr:twoCellAnchor>
  <xdr:twoCellAnchor editAs="oneCell">
    <xdr:from>
      <xdr:col>9</xdr:col>
      <xdr:colOff>119636</xdr:colOff>
      <xdr:row>116</xdr:row>
      <xdr:rowOff>187661</xdr:rowOff>
    </xdr:from>
    <xdr:to>
      <xdr:col>11</xdr:col>
      <xdr:colOff>80388</xdr:colOff>
      <xdr:row>118</xdr:row>
      <xdr:rowOff>21889</xdr:rowOff>
    </xdr:to>
    <xdr:pic>
      <xdr:nvPicPr>
        <xdr:cNvPr id="25" name="D1_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2286" y="23457236"/>
          <a:ext cx="360802" cy="367628"/>
        </a:xfrm>
        <a:prstGeom prst="rect">
          <a:avLst/>
        </a:prstGeom>
      </xdr:spPr>
    </xdr:pic>
    <xdr:clientData/>
  </xdr:twoCellAnchor>
  <xdr:twoCellAnchor editAs="oneCell">
    <xdr:from>
      <xdr:col>11</xdr:col>
      <xdr:colOff>122707</xdr:colOff>
      <xdr:row>116</xdr:row>
      <xdr:rowOff>192652</xdr:rowOff>
    </xdr:from>
    <xdr:to>
      <xdr:col>13</xdr:col>
      <xdr:colOff>77318</xdr:colOff>
      <xdr:row>118</xdr:row>
      <xdr:rowOff>16898</xdr:rowOff>
    </xdr:to>
    <xdr:pic>
      <xdr:nvPicPr>
        <xdr:cNvPr id="27" name="D1_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5407" y="23462227"/>
          <a:ext cx="354661" cy="357646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180977</xdr:colOff>
      <xdr:row>118</xdr:row>
      <xdr:rowOff>173217</xdr:rowOff>
    </xdr:from>
    <xdr:to>
      <xdr:col>3</xdr:col>
      <xdr:colOff>66673</xdr:colOff>
      <xdr:row>120</xdr:row>
      <xdr:rowOff>26806</xdr:rowOff>
    </xdr:to>
    <xdr:pic>
      <xdr:nvPicPr>
        <xdr:cNvPr id="28" name="D2_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2" y="23976192"/>
          <a:ext cx="380996" cy="377464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180977</xdr:colOff>
      <xdr:row>118</xdr:row>
      <xdr:rowOff>173217</xdr:rowOff>
    </xdr:from>
    <xdr:to>
      <xdr:col>5</xdr:col>
      <xdr:colOff>66673</xdr:colOff>
      <xdr:row>120</xdr:row>
      <xdr:rowOff>26806</xdr:rowOff>
    </xdr:to>
    <xdr:pic>
      <xdr:nvPicPr>
        <xdr:cNvPr id="29" name="D2_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2" y="23976192"/>
          <a:ext cx="380996" cy="377464"/>
        </a:xfrm>
        <a:prstGeom prst="rect">
          <a:avLst/>
        </a:prstGeom>
      </xdr:spPr>
    </xdr:pic>
    <xdr:clientData/>
  </xdr:twoCellAnchor>
  <xdr:twoCellAnchor editAs="oneCell">
    <xdr:from>
      <xdr:col>5</xdr:col>
      <xdr:colOff>168513</xdr:colOff>
      <xdr:row>118</xdr:row>
      <xdr:rowOff>182218</xdr:rowOff>
    </xdr:from>
    <xdr:to>
      <xdr:col>7</xdr:col>
      <xdr:colOff>79137</xdr:colOff>
      <xdr:row>120</xdr:row>
      <xdr:rowOff>17807</xdr:rowOff>
    </xdr:to>
    <xdr:pic>
      <xdr:nvPicPr>
        <xdr:cNvPr id="30" name="D2_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3438" y="23985193"/>
          <a:ext cx="358299" cy="359464"/>
        </a:xfrm>
        <a:prstGeom prst="rect">
          <a:avLst/>
        </a:prstGeom>
      </xdr:spPr>
    </xdr:pic>
    <xdr:clientData/>
  </xdr:twoCellAnchor>
  <xdr:twoCellAnchor editAs="oneCell">
    <xdr:from>
      <xdr:col>7</xdr:col>
      <xdr:colOff>123236</xdr:colOff>
      <xdr:row>118</xdr:row>
      <xdr:rowOff>182218</xdr:rowOff>
    </xdr:from>
    <xdr:to>
      <xdr:col>9</xdr:col>
      <xdr:colOff>76789</xdr:colOff>
      <xdr:row>120</xdr:row>
      <xdr:rowOff>17807</xdr:rowOff>
    </xdr:to>
    <xdr:pic>
      <xdr:nvPicPr>
        <xdr:cNvPr id="31" name="D2_4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5836" y="23985193"/>
          <a:ext cx="353603" cy="359464"/>
        </a:xfrm>
        <a:prstGeom prst="rect">
          <a:avLst/>
        </a:prstGeom>
      </xdr:spPr>
    </xdr:pic>
    <xdr:clientData/>
  </xdr:twoCellAnchor>
  <xdr:twoCellAnchor editAs="oneCell">
    <xdr:from>
      <xdr:col>9</xdr:col>
      <xdr:colOff>119636</xdr:colOff>
      <xdr:row>118</xdr:row>
      <xdr:rowOff>172797</xdr:rowOff>
    </xdr:from>
    <xdr:to>
      <xdr:col>11</xdr:col>
      <xdr:colOff>80388</xdr:colOff>
      <xdr:row>120</xdr:row>
      <xdr:rowOff>27227</xdr:rowOff>
    </xdr:to>
    <xdr:pic>
      <xdr:nvPicPr>
        <xdr:cNvPr id="32" name="D2_5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2286" y="23975772"/>
          <a:ext cx="360802" cy="378305"/>
        </a:xfrm>
        <a:prstGeom prst="rect">
          <a:avLst/>
        </a:prstGeom>
      </xdr:spPr>
    </xdr:pic>
    <xdr:clientData/>
  </xdr:twoCellAnchor>
  <xdr:twoCellAnchor editAs="oneCell">
    <xdr:from>
      <xdr:col>11</xdr:col>
      <xdr:colOff>123236</xdr:colOff>
      <xdr:row>118</xdr:row>
      <xdr:rowOff>182218</xdr:rowOff>
    </xdr:from>
    <xdr:to>
      <xdr:col>13</xdr:col>
      <xdr:colOff>76788</xdr:colOff>
      <xdr:row>120</xdr:row>
      <xdr:rowOff>17807</xdr:rowOff>
    </xdr:to>
    <xdr:pic>
      <xdr:nvPicPr>
        <xdr:cNvPr id="33" name="D2_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5936" y="23985193"/>
          <a:ext cx="353602" cy="359464"/>
        </a:xfrm>
        <a:prstGeom prst="rect">
          <a:avLst/>
        </a:prstGeom>
      </xdr:spPr>
    </xdr:pic>
    <xdr:clientData/>
  </xdr:twoCellAnchor>
  <xdr:twoCellAnchor editAs="oneCell">
    <xdr:from>
      <xdr:col>22</xdr:col>
      <xdr:colOff>5811</xdr:colOff>
      <xdr:row>123</xdr:row>
      <xdr:rowOff>94940</xdr:rowOff>
    </xdr:from>
    <xdr:to>
      <xdr:col>22</xdr:col>
      <xdr:colOff>194214</xdr:colOff>
      <xdr:row>125</xdr:row>
      <xdr:rowOff>19359</xdr:rowOff>
    </xdr:to>
    <xdr:pic>
      <xdr:nvPicPr>
        <xdr:cNvPr id="58" name="HS_2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8786" y="25107590"/>
          <a:ext cx="188403" cy="248269"/>
        </a:xfrm>
        <a:prstGeom prst="rect">
          <a:avLst/>
        </a:prstGeom>
      </xdr:spPr>
    </xdr:pic>
    <xdr:clientData/>
  </xdr:twoCellAnchor>
  <xdr:twoCellAnchor editAs="oneCell">
    <xdr:from>
      <xdr:col>23</xdr:col>
      <xdr:colOff>5810</xdr:colOff>
      <xdr:row>123</xdr:row>
      <xdr:rowOff>93870</xdr:rowOff>
    </xdr:from>
    <xdr:to>
      <xdr:col>23</xdr:col>
      <xdr:colOff>194215</xdr:colOff>
      <xdr:row>125</xdr:row>
      <xdr:rowOff>20430</xdr:rowOff>
    </xdr:to>
    <xdr:pic>
      <xdr:nvPicPr>
        <xdr:cNvPr id="59" name="HS_2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8810" y="25106520"/>
          <a:ext cx="188405" cy="250410"/>
        </a:xfrm>
        <a:prstGeom prst="rect">
          <a:avLst/>
        </a:prstGeom>
      </xdr:spPr>
    </xdr:pic>
    <xdr:clientData/>
  </xdr:twoCellAnchor>
  <xdr:twoCellAnchor editAs="oneCell">
    <xdr:from>
      <xdr:col>24</xdr:col>
      <xdr:colOff>5062</xdr:colOff>
      <xdr:row>123</xdr:row>
      <xdr:rowOff>93870</xdr:rowOff>
    </xdr:from>
    <xdr:to>
      <xdr:col>24</xdr:col>
      <xdr:colOff>194963</xdr:colOff>
      <xdr:row>125</xdr:row>
      <xdr:rowOff>20429</xdr:rowOff>
    </xdr:to>
    <xdr:pic>
      <xdr:nvPicPr>
        <xdr:cNvPr id="60" name="HS_2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8087" y="25106520"/>
          <a:ext cx="189901" cy="250409"/>
        </a:xfrm>
        <a:prstGeom prst="rect">
          <a:avLst/>
        </a:prstGeom>
      </xdr:spPr>
    </xdr:pic>
    <xdr:clientData/>
  </xdr:twoCellAnchor>
  <xdr:twoCellAnchor editAs="oneCell">
    <xdr:from>
      <xdr:col>26</xdr:col>
      <xdr:colOff>5061</xdr:colOff>
      <xdr:row>123</xdr:row>
      <xdr:rowOff>93870</xdr:rowOff>
    </xdr:from>
    <xdr:to>
      <xdr:col>26</xdr:col>
      <xdr:colOff>194964</xdr:colOff>
      <xdr:row>125</xdr:row>
      <xdr:rowOff>20430</xdr:rowOff>
    </xdr:to>
    <xdr:pic>
      <xdr:nvPicPr>
        <xdr:cNvPr id="61" name="HS_2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8136" y="25106520"/>
          <a:ext cx="189903" cy="250410"/>
        </a:xfrm>
        <a:prstGeom prst="rect">
          <a:avLst/>
        </a:prstGeom>
      </xdr:spPr>
    </xdr:pic>
    <xdr:clientData/>
  </xdr:twoCellAnchor>
  <xdr:twoCellAnchor editAs="oneCell">
    <xdr:from>
      <xdr:col>25</xdr:col>
      <xdr:colOff>5061</xdr:colOff>
      <xdr:row>123</xdr:row>
      <xdr:rowOff>93870</xdr:rowOff>
    </xdr:from>
    <xdr:to>
      <xdr:col>25</xdr:col>
      <xdr:colOff>194963</xdr:colOff>
      <xdr:row>125</xdr:row>
      <xdr:rowOff>20430</xdr:rowOff>
    </xdr:to>
    <xdr:pic>
      <xdr:nvPicPr>
        <xdr:cNvPr id="62" name="HS_24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8111" y="25106520"/>
          <a:ext cx="189902" cy="250410"/>
        </a:xfrm>
        <a:prstGeom prst="rect">
          <a:avLst/>
        </a:prstGeom>
      </xdr:spPr>
    </xdr:pic>
    <xdr:clientData/>
  </xdr:twoCellAnchor>
  <xdr:twoCellAnchor editAs="oneCell">
    <xdr:from>
      <xdr:col>27</xdr:col>
      <xdr:colOff>5062</xdr:colOff>
      <xdr:row>123</xdr:row>
      <xdr:rowOff>93870</xdr:rowOff>
    </xdr:from>
    <xdr:to>
      <xdr:col>27</xdr:col>
      <xdr:colOff>194963</xdr:colOff>
      <xdr:row>125</xdr:row>
      <xdr:rowOff>20430</xdr:rowOff>
    </xdr:to>
    <xdr:pic>
      <xdr:nvPicPr>
        <xdr:cNvPr id="63" name="HS_2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8162" y="25106520"/>
          <a:ext cx="189901" cy="250410"/>
        </a:xfrm>
        <a:prstGeom prst="rect">
          <a:avLst/>
        </a:prstGeom>
      </xdr:spPr>
    </xdr:pic>
    <xdr:clientData/>
  </xdr:twoCellAnchor>
  <xdr:twoCellAnchor editAs="oneCell">
    <xdr:from>
      <xdr:col>28</xdr:col>
      <xdr:colOff>5061</xdr:colOff>
      <xdr:row>123</xdr:row>
      <xdr:rowOff>93870</xdr:rowOff>
    </xdr:from>
    <xdr:to>
      <xdr:col>28</xdr:col>
      <xdr:colOff>194963</xdr:colOff>
      <xdr:row>125</xdr:row>
      <xdr:rowOff>20430</xdr:rowOff>
    </xdr:to>
    <xdr:pic>
      <xdr:nvPicPr>
        <xdr:cNvPr id="64" name="HS_27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8186" y="25106520"/>
          <a:ext cx="189902" cy="250410"/>
        </a:xfrm>
        <a:prstGeom prst="rect">
          <a:avLst/>
        </a:prstGeom>
      </xdr:spPr>
    </xdr:pic>
    <xdr:clientData/>
  </xdr:twoCellAnchor>
  <xdr:twoCellAnchor editAs="oneCell">
    <xdr:from>
      <xdr:col>29</xdr:col>
      <xdr:colOff>5061</xdr:colOff>
      <xdr:row>123</xdr:row>
      <xdr:rowOff>93870</xdr:rowOff>
    </xdr:from>
    <xdr:to>
      <xdr:col>29</xdr:col>
      <xdr:colOff>194964</xdr:colOff>
      <xdr:row>125</xdr:row>
      <xdr:rowOff>20430</xdr:rowOff>
    </xdr:to>
    <xdr:pic>
      <xdr:nvPicPr>
        <xdr:cNvPr id="65" name="HS_28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8211" y="25106520"/>
          <a:ext cx="189903" cy="250410"/>
        </a:xfrm>
        <a:prstGeom prst="rect">
          <a:avLst/>
        </a:prstGeom>
      </xdr:spPr>
    </xdr:pic>
    <xdr:clientData/>
  </xdr:twoCellAnchor>
  <xdr:twoCellAnchor editAs="oneCell">
    <xdr:from>
      <xdr:col>30</xdr:col>
      <xdr:colOff>5061</xdr:colOff>
      <xdr:row>123</xdr:row>
      <xdr:rowOff>93870</xdr:rowOff>
    </xdr:from>
    <xdr:to>
      <xdr:col>30</xdr:col>
      <xdr:colOff>194963</xdr:colOff>
      <xdr:row>125</xdr:row>
      <xdr:rowOff>20430</xdr:rowOff>
    </xdr:to>
    <xdr:pic>
      <xdr:nvPicPr>
        <xdr:cNvPr id="66" name="HS_29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8236" y="25106520"/>
          <a:ext cx="189902" cy="250410"/>
        </a:xfrm>
        <a:prstGeom prst="rect">
          <a:avLst/>
        </a:prstGeom>
      </xdr:spPr>
    </xdr:pic>
    <xdr:clientData/>
  </xdr:twoCellAnchor>
  <xdr:twoCellAnchor editAs="oneCell">
    <xdr:from>
      <xdr:col>31</xdr:col>
      <xdr:colOff>5810</xdr:colOff>
      <xdr:row>123</xdr:row>
      <xdr:rowOff>94940</xdr:rowOff>
    </xdr:from>
    <xdr:to>
      <xdr:col>31</xdr:col>
      <xdr:colOff>194214</xdr:colOff>
      <xdr:row>125</xdr:row>
      <xdr:rowOff>19359</xdr:rowOff>
    </xdr:to>
    <xdr:pic>
      <xdr:nvPicPr>
        <xdr:cNvPr id="67" name="HS_30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9010" y="25107590"/>
          <a:ext cx="188404" cy="248269"/>
        </a:xfrm>
        <a:prstGeom prst="rect">
          <a:avLst/>
        </a:prstGeom>
      </xdr:spPr>
    </xdr:pic>
    <xdr:clientData/>
  </xdr:twoCellAnchor>
  <xdr:twoCellAnchor editAs="oneCell">
    <xdr:from>
      <xdr:col>32</xdr:col>
      <xdr:colOff>5810</xdr:colOff>
      <xdr:row>123</xdr:row>
      <xdr:rowOff>93870</xdr:rowOff>
    </xdr:from>
    <xdr:to>
      <xdr:col>32</xdr:col>
      <xdr:colOff>194214</xdr:colOff>
      <xdr:row>125</xdr:row>
      <xdr:rowOff>20430</xdr:rowOff>
    </xdr:to>
    <xdr:pic>
      <xdr:nvPicPr>
        <xdr:cNvPr id="68" name="HS_3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9035" y="25106520"/>
          <a:ext cx="188404" cy="250410"/>
        </a:xfrm>
        <a:prstGeom prst="rect">
          <a:avLst/>
        </a:prstGeom>
      </xdr:spPr>
    </xdr:pic>
    <xdr:clientData/>
  </xdr:twoCellAnchor>
  <xdr:twoCellAnchor editAs="oneCell">
    <xdr:from>
      <xdr:col>33</xdr:col>
      <xdr:colOff>4741</xdr:colOff>
      <xdr:row>123</xdr:row>
      <xdr:rowOff>94940</xdr:rowOff>
    </xdr:from>
    <xdr:to>
      <xdr:col>33</xdr:col>
      <xdr:colOff>195285</xdr:colOff>
      <xdr:row>125</xdr:row>
      <xdr:rowOff>19359</xdr:rowOff>
    </xdr:to>
    <xdr:pic>
      <xdr:nvPicPr>
        <xdr:cNvPr id="69" name="HS_3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7991" y="25107590"/>
          <a:ext cx="190544" cy="248269"/>
        </a:xfrm>
        <a:prstGeom prst="rect">
          <a:avLst/>
        </a:prstGeom>
      </xdr:spPr>
    </xdr:pic>
    <xdr:clientData/>
  </xdr:twoCellAnchor>
  <xdr:twoCellAnchor editAs="oneCell">
    <xdr:from>
      <xdr:col>5</xdr:col>
      <xdr:colOff>7809</xdr:colOff>
      <xdr:row>125</xdr:row>
      <xdr:rowOff>103383</xdr:rowOff>
    </xdr:from>
    <xdr:to>
      <xdr:col>5</xdr:col>
      <xdr:colOff>239841</xdr:colOff>
      <xdr:row>127</xdr:row>
      <xdr:rowOff>10918</xdr:rowOff>
    </xdr:to>
    <xdr:pic>
      <xdr:nvPicPr>
        <xdr:cNvPr id="72" name="HT_4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2734" y="25439883"/>
          <a:ext cx="232032" cy="307585"/>
        </a:xfrm>
        <a:prstGeom prst="rect">
          <a:avLst/>
        </a:prstGeom>
      </xdr:spPr>
    </xdr:pic>
    <xdr:clientData/>
  </xdr:twoCellAnchor>
  <xdr:twoCellAnchor editAs="oneCell">
    <xdr:from>
      <xdr:col>6</xdr:col>
      <xdr:colOff>187209</xdr:colOff>
      <xdr:row>125</xdr:row>
      <xdr:rowOff>103383</xdr:rowOff>
    </xdr:from>
    <xdr:to>
      <xdr:col>8</xdr:col>
      <xdr:colOff>12816</xdr:colOff>
      <xdr:row>127</xdr:row>
      <xdr:rowOff>10918</xdr:rowOff>
    </xdr:to>
    <xdr:pic>
      <xdr:nvPicPr>
        <xdr:cNvPr id="73" name="HT_6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9784" y="25439883"/>
          <a:ext cx="225657" cy="307585"/>
        </a:xfrm>
        <a:prstGeom prst="rect">
          <a:avLst/>
        </a:prstGeom>
      </xdr:spPr>
    </xdr:pic>
    <xdr:clientData/>
  </xdr:twoCellAnchor>
  <xdr:twoCellAnchor editAs="oneCell">
    <xdr:from>
      <xdr:col>5</xdr:col>
      <xdr:colOff>237479</xdr:colOff>
      <xdr:row>125</xdr:row>
      <xdr:rowOff>103383</xdr:rowOff>
    </xdr:from>
    <xdr:to>
      <xdr:col>7</xdr:col>
      <xdr:colOff>10170</xdr:colOff>
      <xdr:row>127</xdr:row>
      <xdr:rowOff>10918</xdr:rowOff>
    </xdr:to>
    <xdr:pic>
      <xdr:nvPicPr>
        <xdr:cNvPr id="74" name="HT_5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2404" y="25439883"/>
          <a:ext cx="220366" cy="307585"/>
        </a:xfrm>
        <a:prstGeom prst="rect">
          <a:avLst/>
        </a:prstGeom>
      </xdr:spPr>
    </xdr:pic>
    <xdr:clientData/>
  </xdr:twoCellAnchor>
  <xdr:twoCellAnchor editAs="oneCell">
    <xdr:from>
      <xdr:col>7</xdr:col>
      <xdr:colOff>187209</xdr:colOff>
      <xdr:row>125</xdr:row>
      <xdr:rowOff>103383</xdr:rowOff>
    </xdr:from>
    <xdr:to>
      <xdr:col>9</xdr:col>
      <xdr:colOff>12817</xdr:colOff>
      <xdr:row>127</xdr:row>
      <xdr:rowOff>10918</xdr:rowOff>
    </xdr:to>
    <xdr:pic>
      <xdr:nvPicPr>
        <xdr:cNvPr id="75" name="HT_7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9809" y="25439883"/>
          <a:ext cx="225658" cy="307585"/>
        </a:xfrm>
        <a:prstGeom prst="rect">
          <a:avLst/>
        </a:prstGeom>
      </xdr:spPr>
    </xdr:pic>
    <xdr:clientData/>
  </xdr:twoCellAnchor>
  <xdr:twoCellAnchor editAs="oneCell">
    <xdr:from>
      <xdr:col>8</xdr:col>
      <xdr:colOff>187209</xdr:colOff>
      <xdr:row>125</xdr:row>
      <xdr:rowOff>102312</xdr:rowOff>
    </xdr:from>
    <xdr:to>
      <xdr:col>10</xdr:col>
      <xdr:colOff>12817</xdr:colOff>
      <xdr:row>127</xdr:row>
      <xdr:rowOff>11988</xdr:rowOff>
    </xdr:to>
    <xdr:pic>
      <xdr:nvPicPr>
        <xdr:cNvPr id="76" name="HT_8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9834" y="25438812"/>
          <a:ext cx="225658" cy="309726"/>
        </a:xfrm>
        <a:prstGeom prst="rect">
          <a:avLst/>
        </a:prstGeom>
      </xdr:spPr>
    </xdr:pic>
    <xdr:clientData/>
  </xdr:twoCellAnchor>
  <xdr:twoCellAnchor editAs="oneCell">
    <xdr:from>
      <xdr:col>9</xdr:col>
      <xdr:colOff>187209</xdr:colOff>
      <xdr:row>125</xdr:row>
      <xdr:rowOff>103383</xdr:rowOff>
    </xdr:from>
    <xdr:to>
      <xdr:col>11</xdr:col>
      <xdr:colOff>12816</xdr:colOff>
      <xdr:row>127</xdr:row>
      <xdr:rowOff>10918</xdr:rowOff>
    </xdr:to>
    <xdr:pic>
      <xdr:nvPicPr>
        <xdr:cNvPr id="77" name="HT_9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9859" y="25439883"/>
          <a:ext cx="225657" cy="307585"/>
        </a:xfrm>
        <a:prstGeom prst="rect">
          <a:avLst/>
        </a:prstGeom>
      </xdr:spPr>
    </xdr:pic>
    <xdr:clientData/>
  </xdr:twoCellAnchor>
  <xdr:twoCellAnchor editAs="oneCell">
    <xdr:from>
      <xdr:col>10</xdr:col>
      <xdr:colOff>187738</xdr:colOff>
      <xdr:row>125</xdr:row>
      <xdr:rowOff>103383</xdr:rowOff>
    </xdr:from>
    <xdr:to>
      <xdr:col>12</xdr:col>
      <xdr:colOff>12287</xdr:colOff>
      <xdr:row>127</xdr:row>
      <xdr:rowOff>10918</xdr:rowOff>
    </xdr:to>
    <xdr:pic>
      <xdr:nvPicPr>
        <xdr:cNvPr id="78" name="HT_10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413" y="25439883"/>
          <a:ext cx="224599" cy="307585"/>
        </a:xfrm>
        <a:prstGeom prst="rect">
          <a:avLst/>
        </a:prstGeom>
      </xdr:spPr>
    </xdr:pic>
    <xdr:clientData/>
  </xdr:twoCellAnchor>
  <xdr:twoCellAnchor editAs="oneCell">
    <xdr:from>
      <xdr:col>11</xdr:col>
      <xdr:colOff>187738</xdr:colOff>
      <xdr:row>125</xdr:row>
      <xdr:rowOff>102312</xdr:rowOff>
    </xdr:from>
    <xdr:to>
      <xdr:col>13</xdr:col>
      <xdr:colOff>12288</xdr:colOff>
      <xdr:row>127</xdr:row>
      <xdr:rowOff>11988</xdr:rowOff>
    </xdr:to>
    <xdr:pic>
      <xdr:nvPicPr>
        <xdr:cNvPr id="79" name="HT_1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0438" y="25438812"/>
          <a:ext cx="224600" cy="309726"/>
        </a:xfrm>
        <a:prstGeom prst="rect">
          <a:avLst/>
        </a:prstGeom>
      </xdr:spPr>
    </xdr:pic>
    <xdr:clientData/>
  </xdr:twoCellAnchor>
  <xdr:twoCellAnchor editAs="oneCell">
    <xdr:from>
      <xdr:col>12</xdr:col>
      <xdr:colOff>187738</xdr:colOff>
      <xdr:row>125</xdr:row>
      <xdr:rowOff>102312</xdr:rowOff>
    </xdr:from>
    <xdr:to>
      <xdr:col>14</xdr:col>
      <xdr:colOff>12287</xdr:colOff>
      <xdr:row>127</xdr:row>
      <xdr:rowOff>11988</xdr:rowOff>
    </xdr:to>
    <xdr:pic>
      <xdr:nvPicPr>
        <xdr:cNvPr id="80" name="HT_1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463" y="25438812"/>
          <a:ext cx="224599" cy="309726"/>
        </a:xfrm>
        <a:prstGeom prst="rect">
          <a:avLst/>
        </a:prstGeom>
      </xdr:spPr>
    </xdr:pic>
    <xdr:clientData/>
  </xdr:twoCellAnchor>
  <xdr:twoCellAnchor>
    <xdr:from>
      <xdr:col>49</xdr:col>
      <xdr:colOff>21166</xdr:colOff>
      <xdr:row>26</xdr:row>
      <xdr:rowOff>128059</xdr:rowOff>
    </xdr:from>
    <xdr:to>
      <xdr:col>51</xdr:col>
      <xdr:colOff>10583</xdr:colOff>
      <xdr:row>29</xdr:row>
      <xdr:rowOff>64558</xdr:rowOff>
    </xdr:to>
    <xdr:sp macro="[0]!_xludf.Move" textlink="">
      <xdr:nvSpPr>
        <xdr:cNvPr id="12" name="Arrow: Pentagon 11">
          <a:extLst>
            <a:ext uri="{FF2B5EF4-FFF2-40B4-BE49-F238E27FC236}">
              <a16:creationId xmlns:a16="http://schemas.microsoft.com/office/drawing/2014/main" id="{0BD2B5F6-70B8-4E43-BAA2-423FB8C51A96}"/>
            </a:ext>
          </a:extLst>
        </xdr:cNvPr>
        <xdr:cNvSpPr/>
      </xdr:nvSpPr>
      <xdr:spPr>
        <a:xfrm>
          <a:off x="10498666" y="5641976"/>
          <a:ext cx="1492250" cy="444499"/>
        </a:xfrm>
        <a:prstGeom prst="homePlate">
          <a:avLst/>
        </a:prstGeom>
        <a:gradFill flip="none" rotWithShape="1">
          <a:gsLst>
            <a:gs pos="0">
              <a:schemeClr val="accent6">
                <a:lumMod val="67000"/>
              </a:schemeClr>
            </a:gs>
            <a:gs pos="48000">
              <a:schemeClr val="accent6">
                <a:lumMod val="97000"/>
                <a:lumOff val="3000"/>
              </a:schemeClr>
            </a:gs>
            <a:gs pos="100000">
              <a:schemeClr val="accent6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400">
              <a:latin typeface="Bookman Old Style" panose="02050604050505020204" pitchFamily="18" charset="0"/>
            </a:rPr>
            <a:t>Move</a:t>
          </a:r>
        </a:p>
      </xdr:txBody>
    </xdr:sp>
    <xdr:clientData/>
  </xdr:twoCellAnchor>
  <xdr:twoCellAnchor>
    <xdr:from>
      <xdr:col>49</xdr:col>
      <xdr:colOff>10583</xdr:colOff>
      <xdr:row>1</xdr:row>
      <xdr:rowOff>0</xdr:rowOff>
    </xdr:from>
    <xdr:to>
      <xdr:col>51</xdr:col>
      <xdr:colOff>0</xdr:colOff>
      <xdr:row>2</xdr:row>
      <xdr:rowOff>116416</xdr:rowOff>
    </xdr:to>
    <xdr:sp macro="[0]!StartGame" textlink="">
      <xdr:nvSpPr>
        <xdr:cNvPr id="94" name="Arrow: Pentagon 93">
          <a:extLst>
            <a:ext uri="{FF2B5EF4-FFF2-40B4-BE49-F238E27FC236}">
              <a16:creationId xmlns:a16="http://schemas.microsoft.com/office/drawing/2014/main" id="{2FED9B2A-8A79-4071-B223-3FF4F4390491}"/>
            </a:ext>
          </a:extLst>
        </xdr:cNvPr>
        <xdr:cNvSpPr/>
      </xdr:nvSpPr>
      <xdr:spPr>
        <a:xfrm>
          <a:off x="10488083" y="232833"/>
          <a:ext cx="1492250" cy="359833"/>
        </a:xfrm>
        <a:prstGeom prst="homePlate">
          <a:avLst/>
        </a:prstGeom>
        <a:gradFill flip="none" rotWithShape="1">
          <a:gsLst>
            <a:gs pos="0">
              <a:schemeClr val="accent2">
                <a:lumMod val="67000"/>
              </a:schemeClr>
            </a:gs>
            <a:gs pos="48000">
              <a:schemeClr val="accent2">
                <a:lumMod val="97000"/>
                <a:lumOff val="3000"/>
              </a:schemeClr>
            </a:gs>
            <a:gs pos="100000">
              <a:schemeClr val="accent2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400" b="0">
              <a:latin typeface="Bookman Old Style" panose="02050604050505020204" pitchFamily="18" charset="0"/>
            </a:rPr>
            <a:t>Start</a:t>
          </a:r>
          <a:r>
            <a:rPr lang="en-GB" sz="1400" b="0" baseline="0">
              <a:latin typeface="Bookman Old Style" panose="02050604050505020204" pitchFamily="18" charset="0"/>
            </a:rPr>
            <a:t> Game</a:t>
          </a:r>
          <a:endParaRPr lang="en-GB" sz="1400" b="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51</xdr:col>
      <xdr:colOff>632353</xdr:colOff>
      <xdr:row>1</xdr:row>
      <xdr:rowOff>0</xdr:rowOff>
    </xdr:from>
    <xdr:to>
      <xdr:col>51</xdr:col>
      <xdr:colOff>2124603</xdr:colOff>
      <xdr:row>2</xdr:row>
      <xdr:rowOff>116416</xdr:rowOff>
    </xdr:to>
    <xdr:sp macro="[0]!ResetBoard" textlink="">
      <xdr:nvSpPr>
        <xdr:cNvPr id="95" name="Arrow: Pentagon 94">
          <a:extLst>
            <a:ext uri="{FF2B5EF4-FFF2-40B4-BE49-F238E27FC236}">
              <a16:creationId xmlns:a16="http://schemas.microsoft.com/office/drawing/2014/main" id="{308BBCCE-5B2A-4619-8337-611C46DAD74B}"/>
            </a:ext>
          </a:extLst>
        </xdr:cNvPr>
        <xdr:cNvSpPr/>
      </xdr:nvSpPr>
      <xdr:spPr>
        <a:xfrm>
          <a:off x="11956520" y="232833"/>
          <a:ext cx="1492250" cy="359833"/>
        </a:xfrm>
        <a:prstGeom prst="homePlate">
          <a:avLst/>
        </a:prstGeom>
        <a:gradFill flip="none" rotWithShape="1">
          <a:gsLst>
            <a:gs pos="0">
              <a:schemeClr val="accent2">
                <a:lumMod val="67000"/>
              </a:schemeClr>
            </a:gs>
            <a:gs pos="48000">
              <a:schemeClr val="accent2">
                <a:lumMod val="97000"/>
                <a:lumOff val="3000"/>
              </a:schemeClr>
            </a:gs>
            <a:gs pos="100000">
              <a:schemeClr val="accent2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400" b="0">
              <a:latin typeface="Bookman Old Style" panose="02050604050505020204" pitchFamily="18" charset="0"/>
            </a:rPr>
            <a:t>Reset</a:t>
          </a:r>
          <a:r>
            <a:rPr lang="en-GB" sz="1400" b="0" baseline="0">
              <a:latin typeface="Bookman Old Style" panose="02050604050505020204" pitchFamily="18" charset="0"/>
            </a:rPr>
            <a:t> Board</a:t>
          </a:r>
          <a:endParaRPr lang="en-GB" sz="1400" b="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51</xdr:col>
      <xdr:colOff>674686</xdr:colOff>
      <xdr:row>26</xdr:row>
      <xdr:rowOff>120650</xdr:rowOff>
    </xdr:from>
    <xdr:to>
      <xdr:col>51</xdr:col>
      <xdr:colOff>2166936</xdr:colOff>
      <xdr:row>29</xdr:row>
      <xdr:rowOff>42333</xdr:rowOff>
    </xdr:to>
    <xdr:sp macro="[0]!EndTurn" textlink="">
      <xdr:nvSpPr>
        <xdr:cNvPr id="96" name="Arrow: Pentagon 95">
          <a:extLst>
            <a:ext uri="{FF2B5EF4-FFF2-40B4-BE49-F238E27FC236}">
              <a16:creationId xmlns:a16="http://schemas.microsoft.com/office/drawing/2014/main" id="{D6585BB6-BCFA-490E-A8AA-A829D2C988BB}"/>
            </a:ext>
          </a:extLst>
        </xdr:cNvPr>
        <xdr:cNvSpPr/>
      </xdr:nvSpPr>
      <xdr:spPr>
        <a:xfrm>
          <a:off x="12379853" y="5634567"/>
          <a:ext cx="1492250" cy="429683"/>
        </a:xfrm>
        <a:prstGeom prst="homePlate">
          <a:avLst/>
        </a:prstGeom>
        <a:gradFill flip="none" rotWithShape="1">
          <a:gsLst>
            <a:gs pos="0">
              <a:schemeClr val="accent4">
                <a:lumMod val="67000"/>
              </a:schemeClr>
            </a:gs>
            <a:gs pos="48000">
              <a:schemeClr val="accent4">
                <a:lumMod val="97000"/>
                <a:lumOff val="3000"/>
              </a:schemeClr>
            </a:gs>
            <a:gs pos="100000">
              <a:schemeClr val="accent4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400">
              <a:latin typeface="Bookman Old Style" panose="02050604050505020204" pitchFamily="18" charset="0"/>
            </a:rPr>
            <a:t>End</a:t>
          </a:r>
          <a:r>
            <a:rPr lang="en-GB" sz="1400" baseline="0">
              <a:latin typeface="Bookman Old Style" panose="02050604050505020204" pitchFamily="18" charset="0"/>
            </a:rPr>
            <a:t> Turn</a:t>
          </a:r>
          <a:endParaRPr lang="en-GB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10583</xdr:colOff>
      <xdr:row>30</xdr:row>
      <xdr:rowOff>15876</xdr:rowOff>
    </xdr:from>
    <xdr:to>
      <xdr:col>51</xdr:col>
      <xdr:colOff>0</xdr:colOff>
      <xdr:row>32</xdr:row>
      <xdr:rowOff>106892</xdr:rowOff>
    </xdr:to>
    <xdr:sp macro="[0]!BuyHouseorHotel" textlink="">
      <xdr:nvSpPr>
        <xdr:cNvPr id="97" name="Arrow: Pentagon 96">
          <a:extLst>
            <a:ext uri="{FF2B5EF4-FFF2-40B4-BE49-F238E27FC236}">
              <a16:creationId xmlns:a16="http://schemas.microsoft.com/office/drawing/2014/main" id="{4BEE1F10-5326-43B6-9BE0-A7A482D39810}"/>
            </a:ext>
          </a:extLst>
        </xdr:cNvPr>
        <xdr:cNvSpPr/>
      </xdr:nvSpPr>
      <xdr:spPr>
        <a:xfrm>
          <a:off x="10488083" y="5529793"/>
          <a:ext cx="1492250" cy="429682"/>
        </a:xfrm>
        <a:prstGeom prst="homePlate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000">
              <a:latin typeface="Bookman Old Style" panose="02050604050505020204" pitchFamily="18" charset="0"/>
            </a:rPr>
            <a:t>Buy</a:t>
          </a:r>
          <a:r>
            <a:rPr lang="en-GB" sz="1000" baseline="0">
              <a:latin typeface="Bookman Old Style" panose="02050604050505020204" pitchFamily="18" charset="0"/>
            </a:rPr>
            <a:t> House </a:t>
          </a:r>
        </a:p>
        <a:p>
          <a:pPr algn="ctr"/>
          <a:r>
            <a:rPr lang="en-GB" sz="1000" baseline="0">
              <a:latin typeface="Bookman Old Style" panose="02050604050505020204" pitchFamily="18" charset="0"/>
            </a:rPr>
            <a:t>or Hotel</a:t>
          </a:r>
          <a:endParaRPr lang="en-GB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51</xdr:col>
      <xdr:colOff>674687</xdr:colOff>
      <xdr:row>29</xdr:row>
      <xdr:rowOff>156634</xdr:rowOff>
    </xdr:from>
    <xdr:to>
      <xdr:col>51</xdr:col>
      <xdr:colOff>2166937</xdr:colOff>
      <xdr:row>32</xdr:row>
      <xdr:rowOff>78317</xdr:rowOff>
    </xdr:to>
    <xdr:sp macro="[0]!SellHouseorHotel" textlink="">
      <xdr:nvSpPr>
        <xdr:cNvPr id="98" name="Arrow: Pentagon 97">
          <a:extLst>
            <a:ext uri="{FF2B5EF4-FFF2-40B4-BE49-F238E27FC236}">
              <a16:creationId xmlns:a16="http://schemas.microsoft.com/office/drawing/2014/main" id="{6E868977-5D48-4C94-94AA-8A027407486A}"/>
            </a:ext>
          </a:extLst>
        </xdr:cNvPr>
        <xdr:cNvSpPr/>
      </xdr:nvSpPr>
      <xdr:spPr>
        <a:xfrm>
          <a:off x="12379854" y="6178551"/>
          <a:ext cx="1492250" cy="429683"/>
        </a:xfrm>
        <a:prstGeom prst="homePlate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000" baseline="0">
              <a:latin typeface="Bookman Old Style" panose="02050604050505020204" pitchFamily="18" charset="0"/>
            </a:rPr>
            <a:t>Sell House </a:t>
          </a:r>
        </a:p>
        <a:p>
          <a:pPr algn="ctr"/>
          <a:r>
            <a:rPr lang="en-GB" sz="1000" baseline="0">
              <a:latin typeface="Bookman Old Style" panose="02050604050505020204" pitchFamily="18" charset="0"/>
            </a:rPr>
            <a:t>or Hotel</a:t>
          </a:r>
          <a:endParaRPr lang="en-GB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33</xdr:row>
      <xdr:rowOff>30693</xdr:rowOff>
    </xdr:from>
    <xdr:to>
      <xdr:col>50</xdr:col>
      <xdr:colOff>740833</xdr:colOff>
      <xdr:row>35</xdr:row>
      <xdr:rowOff>121709</xdr:rowOff>
    </xdr:to>
    <xdr:sp macro="[0]!MortgageProperty" textlink="">
      <xdr:nvSpPr>
        <xdr:cNvPr id="99" name="Arrow: Pentagon 98">
          <a:extLst>
            <a:ext uri="{FF2B5EF4-FFF2-40B4-BE49-F238E27FC236}">
              <a16:creationId xmlns:a16="http://schemas.microsoft.com/office/drawing/2014/main" id="{DCE5369D-505A-4B45-B0AC-73D0EE0555EE}"/>
            </a:ext>
          </a:extLst>
        </xdr:cNvPr>
        <xdr:cNvSpPr/>
      </xdr:nvSpPr>
      <xdr:spPr>
        <a:xfrm>
          <a:off x="10477500" y="6729943"/>
          <a:ext cx="1492250" cy="429683"/>
        </a:xfrm>
        <a:prstGeom prst="homePlate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000">
              <a:latin typeface="Bookman Old Style" panose="02050604050505020204" pitchFamily="18" charset="0"/>
            </a:rPr>
            <a:t>Mortgage</a:t>
          </a:r>
          <a:r>
            <a:rPr lang="en-GB" sz="1000" baseline="0">
              <a:latin typeface="Bookman Old Style" panose="02050604050505020204" pitchFamily="18" charset="0"/>
            </a:rPr>
            <a:t> </a:t>
          </a:r>
        </a:p>
        <a:p>
          <a:pPr algn="ctr"/>
          <a:r>
            <a:rPr lang="en-GB" sz="1000" baseline="0">
              <a:latin typeface="Bookman Old Style" panose="02050604050505020204" pitchFamily="18" charset="0"/>
            </a:rPr>
            <a:t>Property</a:t>
          </a:r>
          <a:endParaRPr lang="en-GB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51</xdr:col>
      <xdr:colOff>674687</xdr:colOff>
      <xdr:row>33</xdr:row>
      <xdr:rowOff>2118</xdr:rowOff>
    </xdr:from>
    <xdr:to>
      <xdr:col>51</xdr:col>
      <xdr:colOff>2166937</xdr:colOff>
      <xdr:row>35</xdr:row>
      <xdr:rowOff>93134</xdr:rowOff>
    </xdr:to>
    <xdr:sp macro="[0]!UnmortgageProperty" textlink="">
      <xdr:nvSpPr>
        <xdr:cNvPr id="100" name="Arrow: Pentagon 99">
          <a:extLst>
            <a:ext uri="{FF2B5EF4-FFF2-40B4-BE49-F238E27FC236}">
              <a16:creationId xmlns:a16="http://schemas.microsoft.com/office/drawing/2014/main" id="{A72633E4-4254-4CC2-AE9A-68E436A34976}"/>
            </a:ext>
          </a:extLst>
        </xdr:cNvPr>
        <xdr:cNvSpPr/>
      </xdr:nvSpPr>
      <xdr:spPr>
        <a:xfrm>
          <a:off x="12379854" y="6701368"/>
          <a:ext cx="1492250" cy="429683"/>
        </a:xfrm>
        <a:prstGeom prst="homePlate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000">
              <a:latin typeface="Bookman Old Style" panose="02050604050505020204" pitchFamily="18" charset="0"/>
            </a:rPr>
            <a:t>Unmortgage</a:t>
          </a:r>
          <a:r>
            <a:rPr lang="en-GB" sz="1000" baseline="0">
              <a:latin typeface="Bookman Old Style" panose="02050604050505020204" pitchFamily="18" charset="0"/>
            </a:rPr>
            <a:t> Property</a:t>
          </a:r>
          <a:endParaRPr lang="en-GB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10583</xdr:colOff>
      <xdr:row>39</xdr:row>
      <xdr:rowOff>66676</xdr:rowOff>
    </xdr:from>
    <xdr:to>
      <xdr:col>51</xdr:col>
      <xdr:colOff>0</xdr:colOff>
      <xdr:row>41</xdr:row>
      <xdr:rowOff>157692</xdr:rowOff>
    </xdr:to>
    <xdr:sp macro="[0]!SwapPropertyBetweenPlayers" textlink="">
      <xdr:nvSpPr>
        <xdr:cNvPr id="101" name="Arrow: Pentagon 100">
          <a:extLst>
            <a:ext uri="{FF2B5EF4-FFF2-40B4-BE49-F238E27FC236}">
              <a16:creationId xmlns:a16="http://schemas.microsoft.com/office/drawing/2014/main" id="{B5A8631D-F559-4123-B576-A75F3F5B3DFD}"/>
            </a:ext>
          </a:extLst>
        </xdr:cNvPr>
        <xdr:cNvSpPr/>
      </xdr:nvSpPr>
      <xdr:spPr>
        <a:xfrm>
          <a:off x="10488083" y="7104593"/>
          <a:ext cx="1492250" cy="429682"/>
        </a:xfrm>
        <a:prstGeom prst="homePlate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000" baseline="0">
              <a:latin typeface="Bookman Old Style" panose="02050604050505020204" pitchFamily="18" charset="0"/>
            </a:rPr>
            <a:t>Swap Property</a:t>
          </a:r>
          <a:endParaRPr lang="en-GB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51</xdr:col>
      <xdr:colOff>674687</xdr:colOff>
      <xdr:row>36</xdr:row>
      <xdr:rowOff>27518</xdr:rowOff>
    </xdr:from>
    <xdr:to>
      <xdr:col>51</xdr:col>
      <xdr:colOff>2166937</xdr:colOff>
      <xdr:row>38</xdr:row>
      <xdr:rowOff>118534</xdr:rowOff>
    </xdr:to>
    <xdr:sp macro="[0]!SellProperty" textlink="">
      <xdr:nvSpPr>
        <xdr:cNvPr id="102" name="Arrow: Pentagon 101">
          <a:extLst>
            <a:ext uri="{FF2B5EF4-FFF2-40B4-BE49-F238E27FC236}">
              <a16:creationId xmlns:a16="http://schemas.microsoft.com/office/drawing/2014/main" id="{3A114598-C2FE-497A-AA8C-A9630644E9B4}"/>
            </a:ext>
          </a:extLst>
        </xdr:cNvPr>
        <xdr:cNvSpPr/>
      </xdr:nvSpPr>
      <xdr:spPr>
        <a:xfrm>
          <a:off x="12379854" y="7234768"/>
          <a:ext cx="1492250" cy="429683"/>
        </a:xfrm>
        <a:prstGeom prst="homePlate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000" baseline="0">
              <a:latin typeface="Bookman Old Style" panose="02050604050505020204" pitchFamily="18" charset="0"/>
            </a:rPr>
            <a:t>Sell Property</a:t>
          </a:r>
          <a:endParaRPr lang="en-GB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36</xdr:row>
      <xdr:rowOff>42334</xdr:rowOff>
    </xdr:from>
    <xdr:to>
      <xdr:col>50</xdr:col>
      <xdr:colOff>740833</xdr:colOff>
      <xdr:row>38</xdr:row>
      <xdr:rowOff>133350</xdr:rowOff>
    </xdr:to>
    <xdr:sp macro="[0]!BuyProperty" textlink="">
      <xdr:nvSpPr>
        <xdr:cNvPr id="81" name="Arrow: Pentagon 80">
          <a:extLst>
            <a:ext uri="{FF2B5EF4-FFF2-40B4-BE49-F238E27FC236}">
              <a16:creationId xmlns:a16="http://schemas.microsoft.com/office/drawing/2014/main" id="{ADB52DF7-9A8E-487B-B480-D24C6C36795E}"/>
            </a:ext>
          </a:extLst>
        </xdr:cNvPr>
        <xdr:cNvSpPr/>
      </xdr:nvSpPr>
      <xdr:spPr>
        <a:xfrm>
          <a:off x="10477500" y="6572251"/>
          <a:ext cx="1492250" cy="429682"/>
        </a:xfrm>
        <a:prstGeom prst="homePlate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000" baseline="0">
              <a:latin typeface="Bookman Old Style" panose="02050604050505020204" pitchFamily="18" charset="0"/>
            </a:rPr>
            <a:t>Buy Property</a:t>
          </a:r>
          <a:endParaRPr lang="en-GB" sz="1000">
            <a:latin typeface="Bookman Old Style" panose="02050604050505020204" pitchFamily="18" charset="0"/>
          </a:endParaRPr>
        </a:p>
      </xdr:txBody>
    </xdr:sp>
    <xdr:clientData/>
  </xdr:twoCellAnchor>
  <xdr:twoCellAnchor editAs="oneCell">
    <xdr:from>
      <xdr:col>17</xdr:col>
      <xdr:colOff>72146</xdr:colOff>
      <xdr:row>111</xdr:row>
      <xdr:rowOff>87784</xdr:rowOff>
    </xdr:from>
    <xdr:to>
      <xdr:col>19</xdr:col>
      <xdr:colOff>127878</xdr:colOff>
      <xdr:row>113</xdr:row>
      <xdr:rowOff>112242</xdr:rowOff>
    </xdr:to>
    <xdr:pic>
      <xdr:nvPicPr>
        <xdr:cNvPr id="8" name="WheelBarrow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4996" y="22281034"/>
          <a:ext cx="455782" cy="462608"/>
        </a:xfrm>
        <a:prstGeom prst="rect">
          <a:avLst/>
        </a:prstGeom>
      </xdr:spPr>
    </xdr:pic>
    <xdr:clientData/>
  </xdr:twoCellAnchor>
  <xdr:twoCellAnchor editAs="oneCell">
    <xdr:from>
      <xdr:col>4</xdr:col>
      <xdr:colOff>7280</xdr:colOff>
      <xdr:row>125</xdr:row>
      <xdr:rowOff>104442</xdr:rowOff>
    </xdr:from>
    <xdr:to>
      <xdr:col>4</xdr:col>
      <xdr:colOff>240369</xdr:colOff>
      <xdr:row>127</xdr:row>
      <xdr:rowOff>9860</xdr:rowOff>
    </xdr:to>
    <xdr:pic>
      <xdr:nvPicPr>
        <xdr:cNvPr id="71" name="HT_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555" y="25440942"/>
          <a:ext cx="233089" cy="305468"/>
        </a:xfrm>
        <a:prstGeom prst="rect">
          <a:avLst/>
        </a:prstGeom>
      </xdr:spPr>
    </xdr:pic>
    <xdr:clientData/>
  </xdr:twoCellAnchor>
  <xdr:twoCellAnchor editAs="oneCell">
    <xdr:from>
      <xdr:col>10</xdr:col>
      <xdr:colOff>5591</xdr:colOff>
      <xdr:row>123</xdr:row>
      <xdr:rowOff>95470</xdr:rowOff>
    </xdr:from>
    <xdr:to>
      <xdr:col>10</xdr:col>
      <xdr:colOff>194434</xdr:colOff>
      <xdr:row>125</xdr:row>
      <xdr:rowOff>18830</xdr:rowOff>
    </xdr:to>
    <xdr:pic>
      <xdr:nvPicPr>
        <xdr:cNvPr id="46" name="HS_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8266" y="25108120"/>
          <a:ext cx="188843" cy="247210"/>
        </a:xfrm>
        <a:prstGeom prst="rect">
          <a:avLst/>
        </a:prstGeom>
      </xdr:spPr>
    </xdr:pic>
    <xdr:clientData/>
  </xdr:twoCellAnchor>
  <xdr:twoCellAnchor editAs="oneCell">
    <xdr:from>
      <xdr:col>11</xdr:col>
      <xdr:colOff>5061</xdr:colOff>
      <xdr:row>123</xdr:row>
      <xdr:rowOff>94940</xdr:rowOff>
    </xdr:from>
    <xdr:to>
      <xdr:col>11</xdr:col>
      <xdr:colOff>194964</xdr:colOff>
      <xdr:row>125</xdr:row>
      <xdr:rowOff>19359</xdr:rowOff>
    </xdr:to>
    <xdr:pic>
      <xdr:nvPicPr>
        <xdr:cNvPr id="47" name="HS_10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7761" y="25107590"/>
          <a:ext cx="189903" cy="248269"/>
        </a:xfrm>
        <a:prstGeom prst="rect">
          <a:avLst/>
        </a:prstGeom>
      </xdr:spPr>
    </xdr:pic>
    <xdr:clientData/>
  </xdr:twoCellAnchor>
  <xdr:twoCellAnchor editAs="oneCell">
    <xdr:from>
      <xdr:col>12</xdr:col>
      <xdr:colOff>5062</xdr:colOff>
      <xdr:row>123</xdr:row>
      <xdr:rowOff>94940</xdr:rowOff>
    </xdr:from>
    <xdr:to>
      <xdr:col>12</xdr:col>
      <xdr:colOff>194964</xdr:colOff>
      <xdr:row>125</xdr:row>
      <xdr:rowOff>19359</xdr:rowOff>
    </xdr:to>
    <xdr:pic>
      <xdr:nvPicPr>
        <xdr:cNvPr id="48" name="HS_1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7787" y="25107590"/>
          <a:ext cx="189902" cy="248269"/>
        </a:xfrm>
        <a:prstGeom prst="rect">
          <a:avLst/>
        </a:prstGeom>
      </xdr:spPr>
    </xdr:pic>
    <xdr:clientData/>
  </xdr:twoCellAnchor>
  <xdr:twoCellAnchor editAs="oneCell">
    <xdr:from>
      <xdr:col>13</xdr:col>
      <xdr:colOff>5062</xdr:colOff>
      <xdr:row>123</xdr:row>
      <xdr:rowOff>94940</xdr:rowOff>
    </xdr:from>
    <xdr:to>
      <xdr:col>13</xdr:col>
      <xdr:colOff>194963</xdr:colOff>
      <xdr:row>125</xdr:row>
      <xdr:rowOff>19359</xdr:rowOff>
    </xdr:to>
    <xdr:pic>
      <xdr:nvPicPr>
        <xdr:cNvPr id="49" name="HS_1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7812" y="25107590"/>
          <a:ext cx="189901" cy="248269"/>
        </a:xfrm>
        <a:prstGeom prst="rect">
          <a:avLst/>
        </a:prstGeom>
      </xdr:spPr>
    </xdr:pic>
    <xdr:clientData/>
  </xdr:twoCellAnchor>
  <xdr:twoCellAnchor editAs="oneCell">
    <xdr:from>
      <xdr:col>14</xdr:col>
      <xdr:colOff>5591</xdr:colOff>
      <xdr:row>123</xdr:row>
      <xdr:rowOff>91766</xdr:rowOff>
    </xdr:from>
    <xdr:to>
      <xdr:col>14</xdr:col>
      <xdr:colOff>194435</xdr:colOff>
      <xdr:row>125</xdr:row>
      <xdr:rowOff>22534</xdr:rowOff>
    </xdr:to>
    <xdr:pic>
      <xdr:nvPicPr>
        <xdr:cNvPr id="50" name="HS_1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8366" y="25104416"/>
          <a:ext cx="188844" cy="254618"/>
        </a:xfrm>
        <a:prstGeom prst="rect">
          <a:avLst/>
        </a:prstGeom>
      </xdr:spPr>
    </xdr:pic>
    <xdr:clientData/>
  </xdr:twoCellAnchor>
  <xdr:twoCellAnchor editAs="oneCell">
    <xdr:from>
      <xdr:col>15</xdr:col>
      <xdr:colOff>5061</xdr:colOff>
      <xdr:row>123</xdr:row>
      <xdr:rowOff>94940</xdr:rowOff>
    </xdr:from>
    <xdr:to>
      <xdr:col>15</xdr:col>
      <xdr:colOff>194964</xdr:colOff>
      <xdr:row>125</xdr:row>
      <xdr:rowOff>19359</xdr:rowOff>
    </xdr:to>
    <xdr:pic>
      <xdr:nvPicPr>
        <xdr:cNvPr id="51" name="HS_14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7861" y="25107590"/>
          <a:ext cx="189903" cy="248269"/>
        </a:xfrm>
        <a:prstGeom prst="rect">
          <a:avLst/>
        </a:prstGeom>
      </xdr:spPr>
    </xdr:pic>
    <xdr:clientData/>
  </xdr:twoCellAnchor>
  <xdr:twoCellAnchor editAs="oneCell">
    <xdr:from>
      <xdr:col>16</xdr:col>
      <xdr:colOff>5061</xdr:colOff>
      <xdr:row>123</xdr:row>
      <xdr:rowOff>93870</xdr:rowOff>
    </xdr:from>
    <xdr:to>
      <xdr:col>16</xdr:col>
      <xdr:colOff>194963</xdr:colOff>
      <xdr:row>125</xdr:row>
      <xdr:rowOff>20430</xdr:rowOff>
    </xdr:to>
    <xdr:pic>
      <xdr:nvPicPr>
        <xdr:cNvPr id="52" name="HS_15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7886" y="25106520"/>
          <a:ext cx="189902" cy="250410"/>
        </a:xfrm>
        <a:prstGeom prst="rect">
          <a:avLst/>
        </a:prstGeom>
      </xdr:spPr>
    </xdr:pic>
    <xdr:clientData/>
  </xdr:twoCellAnchor>
  <xdr:twoCellAnchor editAs="oneCell">
    <xdr:from>
      <xdr:col>17</xdr:col>
      <xdr:colOff>5061</xdr:colOff>
      <xdr:row>123</xdr:row>
      <xdr:rowOff>94940</xdr:rowOff>
    </xdr:from>
    <xdr:to>
      <xdr:col>17</xdr:col>
      <xdr:colOff>194963</xdr:colOff>
      <xdr:row>125</xdr:row>
      <xdr:rowOff>19359</xdr:rowOff>
    </xdr:to>
    <xdr:pic>
      <xdr:nvPicPr>
        <xdr:cNvPr id="53" name="HS_16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7911" y="25107590"/>
          <a:ext cx="189902" cy="248269"/>
        </a:xfrm>
        <a:prstGeom prst="rect">
          <a:avLst/>
        </a:prstGeom>
      </xdr:spPr>
    </xdr:pic>
    <xdr:clientData/>
  </xdr:twoCellAnchor>
  <xdr:twoCellAnchor editAs="oneCell">
    <xdr:from>
      <xdr:col>18</xdr:col>
      <xdr:colOff>5061</xdr:colOff>
      <xdr:row>123</xdr:row>
      <xdr:rowOff>94940</xdr:rowOff>
    </xdr:from>
    <xdr:to>
      <xdr:col>18</xdr:col>
      <xdr:colOff>194963</xdr:colOff>
      <xdr:row>125</xdr:row>
      <xdr:rowOff>19359</xdr:rowOff>
    </xdr:to>
    <xdr:pic>
      <xdr:nvPicPr>
        <xdr:cNvPr id="54" name="HS_17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7936" y="25107590"/>
          <a:ext cx="189902" cy="248269"/>
        </a:xfrm>
        <a:prstGeom prst="rect">
          <a:avLst/>
        </a:prstGeom>
      </xdr:spPr>
    </xdr:pic>
    <xdr:clientData/>
  </xdr:twoCellAnchor>
  <xdr:twoCellAnchor editAs="oneCell">
    <xdr:from>
      <xdr:col>19</xdr:col>
      <xdr:colOff>5061</xdr:colOff>
      <xdr:row>123</xdr:row>
      <xdr:rowOff>94940</xdr:rowOff>
    </xdr:from>
    <xdr:to>
      <xdr:col>19</xdr:col>
      <xdr:colOff>194964</xdr:colOff>
      <xdr:row>125</xdr:row>
      <xdr:rowOff>19359</xdr:rowOff>
    </xdr:to>
    <xdr:pic>
      <xdr:nvPicPr>
        <xdr:cNvPr id="55" name="HS_18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7961" y="25107590"/>
          <a:ext cx="189903" cy="248269"/>
        </a:xfrm>
        <a:prstGeom prst="rect">
          <a:avLst/>
        </a:prstGeom>
      </xdr:spPr>
    </xdr:pic>
    <xdr:clientData/>
  </xdr:twoCellAnchor>
  <xdr:twoCellAnchor editAs="oneCell">
    <xdr:from>
      <xdr:col>20</xdr:col>
      <xdr:colOff>5061</xdr:colOff>
      <xdr:row>123</xdr:row>
      <xdr:rowOff>93870</xdr:rowOff>
    </xdr:from>
    <xdr:to>
      <xdr:col>20</xdr:col>
      <xdr:colOff>194963</xdr:colOff>
      <xdr:row>125</xdr:row>
      <xdr:rowOff>20430</xdr:rowOff>
    </xdr:to>
    <xdr:pic>
      <xdr:nvPicPr>
        <xdr:cNvPr id="57" name="HS_19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7986" y="25106520"/>
          <a:ext cx="189902" cy="250410"/>
        </a:xfrm>
        <a:prstGeom prst="rect">
          <a:avLst/>
        </a:prstGeom>
      </xdr:spPr>
    </xdr:pic>
    <xdr:clientData/>
  </xdr:twoCellAnchor>
  <xdr:twoCellAnchor editAs="oneCell">
    <xdr:from>
      <xdr:col>21</xdr:col>
      <xdr:colOff>5810</xdr:colOff>
      <xdr:row>123</xdr:row>
      <xdr:rowOff>93870</xdr:rowOff>
    </xdr:from>
    <xdr:to>
      <xdr:col>21</xdr:col>
      <xdr:colOff>194214</xdr:colOff>
      <xdr:row>125</xdr:row>
      <xdr:rowOff>20430</xdr:rowOff>
    </xdr:to>
    <xdr:pic>
      <xdr:nvPicPr>
        <xdr:cNvPr id="56" name="HS_2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8760" y="25106520"/>
          <a:ext cx="188404" cy="250410"/>
        </a:xfrm>
        <a:prstGeom prst="rect">
          <a:avLst/>
        </a:prstGeom>
      </xdr:spPr>
    </xdr:pic>
    <xdr:clientData/>
  </xdr:twoCellAnchor>
  <xdr:twoCellAnchor editAs="oneCell">
    <xdr:from>
      <xdr:col>6</xdr:col>
      <xdr:colOff>5062</xdr:colOff>
      <xdr:row>123</xdr:row>
      <xdr:rowOff>95470</xdr:rowOff>
    </xdr:from>
    <xdr:to>
      <xdr:col>6</xdr:col>
      <xdr:colOff>194964</xdr:colOff>
      <xdr:row>125</xdr:row>
      <xdr:rowOff>18830</xdr:rowOff>
    </xdr:to>
    <xdr:pic>
      <xdr:nvPicPr>
        <xdr:cNvPr id="42" name="HS_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7637" y="25108120"/>
          <a:ext cx="189902" cy="247210"/>
        </a:xfrm>
        <a:prstGeom prst="rect">
          <a:avLst/>
        </a:prstGeom>
      </xdr:spPr>
    </xdr:pic>
    <xdr:clientData/>
  </xdr:twoCellAnchor>
  <xdr:twoCellAnchor editAs="oneCell">
    <xdr:from>
      <xdr:col>7</xdr:col>
      <xdr:colOff>5591</xdr:colOff>
      <xdr:row>123</xdr:row>
      <xdr:rowOff>94411</xdr:rowOff>
    </xdr:from>
    <xdr:to>
      <xdr:col>7</xdr:col>
      <xdr:colOff>194434</xdr:colOff>
      <xdr:row>125</xdr:row>
      <xdr:rowOff>19887</xdr:rowOff>
    </xdr:to>
    <xdr:pic>
      <xdr:nvPicPr>
        <xdr:cNvPr id="44" name="HS_6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8191" y="25107061"/>
          <a:ext cx="188843" cy="249326"/>
        </a:xfrm>
        <a:prstGeom prst="rect">
          <a:avLst/>
        </a:prstGeom>
      </xdr:spPr>
    </xdr:pic>
    <xdr:clientData/>
  </xdr:twoCellAnchor>
  <xdr:twoCellAnchor editAs="oneCell">
    <xdr:from>
      <xdr:col>8</xdr:col>
      <xdr:colOff>5061</xdr:colOff>
      <xdr:row>123</xdr:row>
      <xdr:rowOff>95470</xdr:rowOff>
    </xdr:from>
    <xdr:to>
      <xdr:col>8</xdr:col>
      <xdr:colOff>194964</xdr:colOff>
      <xdr:row>125</xdr:row>
      <xdr:rowOff>18830</xdr:rowOff>
    </xdr:to>
    <xdr:pic>
      <xdr:nvPicPr>
        <xdr:cNvPr id="43" name="HS_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686" y="25108120"/>
          <a:ext cx="189903" cy="247210"/>
        </a:xfrm>
        <a:prstGeom prst="rect">
          <a:avLst/>
        </a:prstGeom>
      </xdr:spPr>
    </xdr:pic>
    <xdr:clientData/>
  </xdr:twoCellAnchor>
  <xdr:twoCellAnchor editAs="oneCell">
    <xdr:from>
      <xdr:col>9</xdr:col>
      <xdr:colOff>6121</xdr:colOff>
      <xdr:row>123</xdr:row>
      <xdr:rowOff>93883</xdr:rowOff>
    </xdr:from>
    <xdr:to>
      <xdr:col>9</xdr:col>
      <xdr:colOff>193905</xdr:colOff>
      <xdr:row>125</xdr:row>
      <xdr:rowOff>20417</xdr:rowOff>
    </xdr:to>
    <xdr:pic>
      <xdr:nvPicPr>
        <xdr:cNvPr id="45" name="HS_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8771" y="25106533"/>
          <a:ext cx="187784" cy="250384"/>
        </a:xfrm>
        <a:prstGeom prst="rect">
          <a:avLst/>
        </a:prstGeom>
      </xdr:spPr>
    </xdr:pic>
    <xdr:clientData/>
  </xdr:twoCellAnchor>
  <xdr:twoCellAnchor editAs="oneCell">
    <xdr:from>
      <xdr:col>2</xdr:col>
      <xdr:colOff>10675</xdr:colOff>
      <xdr:row>125</xdr:row>
      <xdr:rowOff>103381</xdr:rowOff>
    </xdr:from>
    <xdr:to>
      <xdr:col>2</xdr:col>
      <xdr:colOff>236975</xdr:colOff>
      <xdr:row>127</xdr:row>
      <xdr:rowOff>10917</xdr:rowOff>
    </xdr:to>
    <xdr:pic>
      <xdr:nvPicPr>
        <xdr:cNvPr id="35" name="HT_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650" y="25439881"/>
          <a:ext cx="226300" cy="307586"/>
        </a:xfrm>
        <a:prstGeom prst="rect">
          <a:avLst/>
        </a:prstGeom>
      </xdr:spPr>
    </xdr:pic>
    <xdr:clientData/>
  </xdr:twoCellAnchor>
  <xdr:twoCellAnchor editAs="oneCell">
    <xdr:from>
      <xdr:col>3</xdr:col>
      <xdr:colOff>4635</xdr:colOff>
      <xdr:row>125</xdr:row>
      <xdr:rowOff>101795</xdr:rowOff>
    </xdr:from>
    <xdr:to>
      <xdr:col>3</xdr:col>
      <xdr:colOff>243014</xdr:colOff>
      <xdr:row>127</xdr:row>
      <xdr:rowOff>12504</xdr:rowOff>
    </xdr:to>
    <xdr:pic>
      <xdr:nvPicPr>
        <xdr:cNvPr id="70" name="HT_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260" y="25438295"/>
          <a:ext cx="238379" cy="310759"/>
        </a:xfrm>
        <a:prstGeom prst="rect">
          <a:avLst/>
        </a:prstGeom>
      </xdr:spPr>
    </xdr:pic>
    <xdr:clientData/>
  </xdr:twoCellAnchor>
  <xdr:twoCellAnchor editAs="oneCell">
    <xdr:from>
      <xdr:col>4</xdr:col>
      <xdr:colOff>22512</xdr:colOff>
      <xdr:row>123</xdr:row>
      <xdr:rowOff>95470</xdr:rowOff>
    </xdr:from>
    <xdr:to>
      <xdr:col>4</xdr:col>
      <xdr:colOff>225137</xdr:colOff>
      <xdr:row>125</xdr:row>
      <xdr:rowOff>18830</xdr:rowOff>
    </xdr:to>
    <xdr:pic>
      <xdr:nvPicPr>
        <xdr:cNvPr id="40" name="HS_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787" y="25108120"/>
          <a:ext cx="202625" cy="247210"/>
        </a:xfrm>
        <a:prstGeom prst="rect">
          <a:avLst/>
        </a:prstGeom>
      </xdr:spPr>
    </xdr:pic>
    <xdr:clientData/>
  </xdr:twoCellAnchor>
  <xdr:twoCellAnchor editAs="oneCell">
    <xdr:from>
      <xdr:col>5</xdr:col>
      <xdr:colOff>22512</xdr:colOff>
      <xdr:row>123</xdr:row>
      <xdr:rowOff>95999</xdr:rowOff>
    </xdr:from>
    <xdr:to>
      <xdr:col>5</xdr:col>
      <xdr:colOff>225139</xdr:colOff>
      <xdr:row>125</xdr:row>
      <xdr:rowOff>18300</xdr:rowOff>
    </xdr:to>
    <xdr:pic>
      <xdr:nvPicPr>
        <xdr:cNvPr id="41" name="HS_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7437" y="25108649"/>
          <a:ext cx="202627" cy="246151"/>
        </a:xfrm>
        <a:prstGeom prst="rect">
          <a:avLst/>
        </a:prstGeom>
      </xdr:spPr>
    </xdr:pic>
    <xdr:clientData/>
  </xdr:twoCellAnchor>
  <xdr:twoCellAnchor editAs="oneCell">
    <xdr:from>
      <xdr:col>3</xdr:col>
      <xdr:colOff>23261</xdr:colOff>
      <xdr:row>123</xdr:row>
      <xdr:rowOff>95470</xdr:rowOff>
    </xdr:from>
    <xdr:to>
      <xdr:col>3</xdr:col>
      <xdr:colOff>224388</xdr:colOff>
      <xdr:row>125</xdr:row>
      <xdr:rowOff>18830</xdr:rowOff>
    </xdr:to>
    <xdr:pic>
      <xdr:nvPicPr>
        <xdr:cNvPr id="39" name="HS_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886" y="25108120"/>
          <a:ext cx="201127" cy="247210"/>
        </a:xfrm>
        <a:prstGeom prst="rect">
          <a:avLst/>
        </a:prstGeom>
      </xdr:spPr>
    </xdr:pic>
    <xdr:clientData/>
  </xdr:twoCellAnchor>
  <xdr:twoCellAnchor editAs="oneCell">
    <xdr:from>
      <xdr:col>7</xdr:col>
      <xdr:colOff>110596</xdr:colOff>
      <xdr:row>111</xdr:row>
      <xdr:rowOff>123124</xdr:rowOff>
    </xdr:from>
    <xdr:to>
      <xdr:col>9</xdr:col>
      <xdr:colOff>89429</xdr:colOff>
      <xdr:row>113</xdr:row>
      <xdr:rowOff>76900</xdr:rowOff>
    </xdr:to>
    <xdr:pic>
      <xdr:nvPicPr>
        <xdr:cNvPr id="7" name="Iro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3196" y="22316374"/>
          <a:ext cx="378883" cy="391926"/>
        </a:xfrm>
        <a:prstGeom prst="rect">
          <a:avLst/>
        </a:prstGeom>
      </xdr:spPr>
    </xdr:pic>
    <xdr:clientData/>
  </xdr:twoCellAnchor>
  <xdr:twoCellAnchor editAs="oneCell">
    <xdr:from>
      <xdr:col>2</xdr:col>
      <xdr:colOff>21143</xdr:colOff>
      <xdr:row>123</xdr:row>
      <xdr:rowOff>93883</xdr:rowOff>
    </xdr:from>
    <xdr:to>
      <xdr:col>2</xdr:col>
      <xdr:colOff>226506</xdr:colOff>
      <xdr:row>125</xdr:row>
      <xdr:rowOff>20417</xdr:rowOff>
    </xdr:to>
    <xdr:pic>
      <xdr:nvPicPr>
        <xdr:cNvPr id="37" name="HS_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118" y="25106533"/>
          <a:ext cx="205363" cy="250384"/>
        </a:xfrm>
        <a:prstGeom prst="rect">
          <a:avLst/>
        </a:prstGeom>
      </xdr:spPr>
    </xdr:pic>
    <xdr:clientData/>
  </xdr:twoCellAnchor>
  <xdr:twoCellAnchor editAs="oneCell">
    <xdr:from>
      <xdr:col>13</xdr:col>
      <xdr:colOff>119182</xdr:colOff>
      <xdr:row>111</xdr:row>
      <xdr:rowOff>135122</xdr:rowOff>
    </xdr:from>
    <xdr:to>
      <xdr:col>15</xdr:col>
      <xdr:colOff>80843</xdr:colOff>
      <xdr:row>113</xdr:row>
      <xdr:rowOff>64902</xdr:rowOff>
    </xdr:to>
    <xdr:pic>
      <xdr:nvPicPr>
        <xdr:cNvPr id="13" name="Top Ha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1932" y="22328372"/>
          <a:ext cx="361711" cy="367930"/>
        </a:xfrm>
        <a:prstGeom prst="rect">
          <a:avLst/>
        </a:prstGeom>
      </xdr:spPr>
    </xdr:pic>
    <xdr:clientData/>
  </xdr:twoCellAnchor>
  <xdr:twoCellAnchor editAs="oneCell">
    <xdr:from>
      <xdr:col>11</xdr:col>
      <xdr:colOff>122967</xdr:colOff>
      <xdr:row>111</xdr:row>
      <xdr:rowOff>138672</xdr:rowOff>
    </xdr:from>
    <xdr:to>
      <xdr:col>13</xdr:col>
      <xdr:colOff>77057</xdr:colOff>
      <xdr:row>113</xdr:row>
      <xdr:rowOff>61354</xdr:rowOff>
    </xdr:to>
    <xdr:pic>
      <xdr:nvPicPr>
        <xdr:cNvPr id="9" name="Scottie Do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5667" y="22331922"/>
          <a:ext cx="354140" cy="360832"/>
        </a:xfrm>
        <a:prstGeom prst="rect">
          <a:avLst/>
        </a:prstGeom>
      </xdr:spPr>
    </xdr:pic>
    <xdr:clientData/>
  </xdr:twoCellAnchor>
  <xdr:twoCellAnchor editAs="oneCell">
    <xdr:from>
      <xdr:col>14</xdr:col>
      <xdr:colOff>179031</xdr:colOff>
      <xdr:row>111</xdr:row>
      <xdr:rowOff>104045</xdr:rowOff>
    </xdr:from>
    <xdr:to>
      <xdr:col>18</xdr:col>
      <xdr:colOff>20993</xdr:colOff>
      <xdr:row>113</xdr:row>
      <xdr:rowOff>95981</xdr:rowOff>
    </xdr:to>
    <xdr:pic>
      <xdr:nvPicPr>
        <xdr:cNvPr id="4" name="T-Rex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1806" y="22297295"/>
          <a:ext cx="642062" cy="430086"/>
        </a:xfrm>
        <a:prstGeom prst="rect">
          <a:avLst/>
        </a:prstGeom>
      </xdr:spPr>
    </xdr:pic>
    <xdr:clientData/>
  </xdr:twoCellAnchor>
  <xdr:twoCellAnchor editAs="oneCell">
    <xdr:from>
      <xdr:col>1</xdr:col>
      <xdr:colOff>171331</xdr:colOff>
      <xdr:row>111</xdr:row>
      <xdr:rowOff>115598</xdr:rowOff>
    </xdr:from>
    <xdr:to>
      <xdr:col>3</xdr:col>
      <xdr:colOff>76319</xdr:colOff>
      <xdr:row>113</xdr:row>
      <xdr:rowOff>84429</xdr:rowOff>
    </xdr:to>
    <xdr:pic>
      <xdr:nvPicPr>
        <xdr:cNvPr id="3" name="BattleShi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656" y="22308848"/>
          <a:ext cx="400288" cy="406981"/>
        </a:xfrm>
        <a:prstGeom prst="rect">
          <a:avLst/>
        </a:prstGeom>
      </xdr:spPr>
    </xdr:pic>
    <xdr:clientData/>
  </xdr:twoCellAnchor>
  <xdr:twoCellAnchor editAs="oneCell">
    <xdr:from>
      <xdr:col>9</xdr:col>
      <xdr:colOff>103058</xdr:colOff>
      <xdr:row>111</xdr:row>
      <xdr:rowOff>112131</xdr:rowOff>
    </xdr:from>
    <xdr:to>
      <xdr:col>11</xdr:col>
      <xdr:colOff>96966</xdr:colOff>
      <xdr:row>113</xdr:row>
      <xdr:rowOff>87895</xdr:rowOff>
    </xdr:to>
    <xdr:pic>
      <xdr:nvPicPr>
        <xdr:cNvPr id="11" name="Racecar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5708" y="22305381"/>
          <a:ext cx="393958" cy="413914"/>
        </a:xfrm>
        <a:prstGeom prst="rect">
          <a:avLst/>
        </a:prstGeom>
      </xdr:spPr>
    </xdr:pic>
    <xdr:clientData/>
  </xdr:twoCellAnchor>
  <xdr:twoCellAnchor editAs="oneCell">
    <xdr:from>
      <xdr:col>5</xdr:col>
      <xdr:colOff>149695</xdr:colOff>
      <xdr:row>111</xdr:row>
      <xdr:rowOff>119890</xdr:rowOff>
    </xdr:from>
    <xdr:to>
      <xdr:col>7</xdr:col>
      <xdr:colOff>97955</xdr:colOff>
      <xdr:row>113</xdr:row>
      <xdr:rowOff>80135</xdr:rowOff>
    </xdr:to>
    <xdr:pic>
      <xdr:nvPicPr>
        <xdr:cNvPr id="5" name="Ca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4620" y="22313140"/>
          <a:ext cx="395935" cy="398395"/>
        </a:xfrm>
        <a:prstGeom prst="rect">
          <a:avLst/>
        </a:prstGeom>
      </xdr:spPr>
    </xdr:pic>
    <xdr:clientData/>
  </xdr:twoCellAnchor>
  <xdr:twoCellAnchor editAs="oneCell">
    <xdr:from>
      <xdr:col>3</xdr:col>
      <xdr:colOff>199688</xdr:colOff>
      <xdr:row>111</xdr:row>
      <xdr:rowOff>140422</xdr:rowOff>
    </xdr:from>
    <xdr:to>
      <xdr:col>5</xdr:col>
      <xdr:colOff>47962</xdr:colOff>
      <xdr:row>113</xdr:row>
      <xdr:rowOff>59603</xdr:rowOff>
    </xdr:to>
    <xdr:pic>
      <xdr:nvPicPr>
        <xdr:cNvPr id="15" name="Boot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313" y="22333672"/>
          <a:ext cx="343574" cy="357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omhedge198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C1D0F-5322-4372-92E6-C90B417AC7CF}">
  <sheetPr codeName="Sheet1"/>
  <dimension ref="A1:BH242"/>
  <sheetViews>
    <sheetView showGridLines="0" tabSelected="1" zoomScale="90" zoomScaleNormal="90" workbookViewId="0"/>
  </sheetViews>
  <sheetFormatPr defaultRowHeight="16.5" x14ac:dyDescent="0.3"/>
  <cols>
    <col min="1" max="1" width="4.7109375" style="1" customWidth="1"/>
    <col min="2" max="6" width="3.7109375" style="1" customWidth="1"/>
    <col min="7" max="42" width="3" style="1" customWidth="1"/>
    <col min="43" max="49" width="3.7109375" style="1" customWidth="1"/>
    <col min="50" max="51" width="11.28515625" style="74" customWidth="1"/>
    <col min="52" max="52" width="42.140625" style="75" bestFit="1" customWidth="1"/>
    <col min="53" max="54" width="9.140625" style="68"/>
    <col min="55" max="16384" width="9.140625" style="1"/>
  </cols>
  <sheetData>
    <row r="1" spans="2:54" ht="18" customHeight="1" thickBot="1" x14ac:dyDescent="0.35"/>
    <row r="2" spans="2:54" ht="18.95" customHeight="1" x14ac:dyDescent="0.3">
      <c r="B2" s="2"/>
      <c r="C2" s="3"/>
      <c r="D2" s="3"/>
      <c r="E2" s="3"/>
      <c r="F2" s="4"/>
      <c r="G2" s="127"/>
      <c r="H2" s="128"/>
      <c r="I2" s="128"/>
      <c r="J2" s="129"/>
      <c r="K2" s="127"/>
      <c r="L2" s="128"/>
      <c r="M2" s="128"/>
      <c r="N2" s="129"/>
      <c r="O2" s="127"/>
      <c r="P2" s="128"/>
      <c r="Q2" s="128"/>
      <c r="R2" s="129"/>
      <c r="S2" s="127"/>
      <c r="T2" s="128"/>
      <c r="U2" s="128"/>
      <c r="V2" s="129"/>
      <c r="W2" s="108"/>
      <c r="X2" s="109"/>
      <c r="Y2" s="109"/>
      <c r="Z2" s="110"/>
      <c r="AA2" s="127"/>
      <c r="AB2" s="128"/>
      <c r="AC2" s="128"/>
      <c r="AD2" s="129"/>
      <c r="AE2" s="127"/>
      <c r="AF2" s="128"/>
      <c r="AG2" s="128"/>
      <c r="AH2" s="129"/>
      <c r="AI2" s="94"/>
      <c r="AJ2" s="95"/>
      <c r="AK2" s="95"/>
      <c r="AL2" s="96"/>
      <c r="AM2" s="127"/>
      <c r="AN2" s="128"/>
      <c r="AO2" s="128"/>
      <c r="AP2" s="129"/>
      <c r="AQ2" s="2"/>
      <c r="AR2" s="3"/>
      <c r="AS2" s="3"/>
      <c r="AT2" s="3"/>
      <c r="AU2" s="4"/>
      <c r="AV2" s="7"/>
    </row>
    <row r="3" spans="2:54" ht="18.95" customHeight="1" thickBot="1" x14ac:dyDescent="0.35">
      <c r="B3" s="386" t="s">
        <v>0</v>
      </c>
      <c r="C3" s="387"/>
      <c r="D3" s="387"/>
      <c r="E3" s="387"/>
      <c r="F3" s="388"/>
      <c r="G3" s="5"/>
      <c r="H3" s="7"/>
      <c r="I3" s="7"/>
      <c r="J3" s="6"/>
      <c r="K3" s="5"/>
      <c r="L3" s="7"/>
      <c r="M3" s="7"/>
      <c r="N3" s="6"/>
      <c r="O3" s="5"/>
      <c r="P3" s="7"/>
      <c r="Q3" s="7"/>
      <c r="R3" s="6"/>
      <c r="S3" s="5"/>
      <c r="T3" s="7"/>
      <c r="U3" s="7"/>
      <c r="V3" s="6"/>
      <c r="W3" s="111"/>
      <c r="X3" s="112"/>
      <c r="Y3" s="112"/>
      <c r="Z3" s="113"/>
      <c r="AA3" s="5"/>
      <c r="AB3" s="7"/>
      <c r="AC3" s="7"/>
      <c r="AD3" s="6"/>
      <c r="AE3" s="5"/>
      <c r="AF3" s="7"/>
      <c r="AG3" s="7"/>
      <c r="AH3" s="6"/>
      <c r="AI3" s="97"/>
      <c r="AJ3" s="98"/>
      <c r="AK3" s="98"/>
      <c r="AL3" s="99"/>
      <c r="AM3" s="5"/>
      <c r="AN3" s="7"/>
      <c r="AO3" s="7"/>
      <c r="AP3" s="6"/>
      <c r="AQ3" s="5"/>
      <c r="AR3" s="387" t="s">
        <v>2</v>
      </c>
      <c r="AS3" s="387"/>
      <c r="AT3" s="387"/>
      <c r="AU3" s="6"/>
      <c r="AV3" s="7"/>
    </row>
    <row r="4" spans="2:54" ht="18.95" customHeight="1" x14ac:dyDescent="0.3">
      <c r="B4" s="386"/>
      <c r="C4" s="387"/>
      <c r="D4" s="387"/>
      <c r="E4" s="387"/>
      <c r="F4" s="388"/>
      <c r="G4" s="372" t="str">
        <f>IF(ISBLANK('Property Details'!D17),'Property Details'!C17,'Property Details'!D17)</f>
        <v>STRAND</v>
      </c>
      <c r="H4" s="373"/>
      <c r="I4" s="373"/>
      <c r="J4" s="374"/>
      <c r="K4" s="378" t="s">
        <v>13</v>
      </c>
      <c r="L4" s="379"/>
      <c r="M4" s="380"/>
      <c r="N4" s="381"/>
      <c r="O4" s="372" t="str">
        <f>IF(ISBLANK('Property Details'!D18),'Property Details'!C18,'Property Details'!D18)</f>
        <v>FLEET STREET</v>
      </c>
      <c r="P4" s="373"/>
      <c r="Q4" s="373"/>
      <c r="R4" s="374"/>
      <c r="S4" s="372" t="str">
        <f>IF(ISBLANK('Property Details'!D19),'Property Details'!C19,'Property Details'!D19)</f>
        <v>TRAFALGAR SQUARE</v>
      </c>
      <c r="T4" s="373"/>
      <c r="U4" s="373"/>
      <c r="V4" s="374"/>
      <c r="W4" s="366" t="str">
        <f>IF(ISBLANK('Property Details'!D32),'Property Details'!C32,'Property Details'!D32)</f>
        <v>FENCHURCH ST STATION</v>
      </c>
      <c r="X4" s="367"/>
      <c r="Y4" s="367"/>
      <c r="Z4" s="368"/>
      <c r="AA4" s="372" t="str">
        <f>IF(ISBLANK('Property Details'!D20),'Property Details'!C20,'Property Details'!D20)</f>
        <v>LEICESTER SQUARE</v>
      </c>
      <c r="AB4" s="373"/>
      <c r="AC4" s="373"/>
      <c r="AD4" s="374"/>
      <c r="AE4" s="372" t="str">
        <f>IF(ISBLANK('Property Details'!D21),'Property Details'!C21,'Property Details'!D21)</f>
        <v>COVENTRY STREET</v>
      </c>
      <c r="AF4" s="373"/>
      <c r="AG4" s="373"/>
      <c r="AH4" s="374"/>
      <c r="AI4" s="389" t="str">
        <f>IF(ISBLANK('Property Details'!D37),'Property Details'!C37,'Property Details'!D37)</f>
        <v>WATER WORKS</v>
      </c>
      <c r="AJ4" s="390"/>
      <c r="AK4" s="391"/>
      <c r="AL4" s="392"/>
      <c r="AM4" s="372" t="str">
        <f>IF(ISBLANK('Property Details'!D22),'Property Details'!C22,'Property Details'!D22)</f>
        <v>PICCADILLY</v>
      </c>
      <c r="AN4" s="373"/>
      <c r="AO4" s="373"/>
      <c r="AP4" s="374"/>
      <c r="AQ4" s="5"/>
      <c r="AR4" s="387"/>
      <c r="AS4" s="387"/>
      <c r="AT4" s="387"/>
      <c r="AU4" s="6"/>
      <c r="AX4" s="261" t="s">
        <v>25</v>
      </c>
      <c r="AY4" s="262" t="s">
        <v>107</v>
      </c>
      <c r="BB4" s="76"/>
    </row>
    <row r="5" spans="2:54" ht="18.95" customHeight="1" thickBot="1" x14ac:dyDescent="0.35">
      <c r="B5" s="386"/>
      <c r="C5" s="387"/>
      <c r="D5" s="387"/>
      <c r="E5" s="387"/>
      <c r="F5" s="388"/>
      <c r="G5" s="375"/>
      <c r="H5" s="376"/>
      <c r="I5" s="376"/>
      <c r="J5" s="377"/>
      <c r="K5" s="382"/>
      <c r="L5" s="380"/>
      <c r="M5" s="380"/>
      <c r="N5" s="381"/>
      <c r="O5" s="375"/>
      <c r="P5" s="376"/>
      <c r="Q5" s="376"/>
      <c r="R5" s="377"/>
      <c r="S5" s="375"/>
      <c r="T5" s="376"/>
      <c r="U5" s="376"/>
      <c r="V5" s="377"/>
      <c r="W5" s="366"/>
      <c r="X5" s="367"/>
      <c r="Y5" s="367"/>
      <c r="Z5" s="368"/>
      <c r="AA5" s="375"/>
      <c r="AB5" s="376"/>
      <c r="AC5" s="376"/>
      <c r="AD5" s="377"/>
      <c r="AE5" s="375"/>
      <c r="AF5" s="376"/>
      <c r="AG5" s="376"/>
      <c r="AH5" s="377"/>
      <c r="AI5" s="393"/>
      <c r="AJ5" s="391"/>
      <c r="AK5" s="391"/>
      <c r="AL5" s="392"/>
      <c r="AM5" s="375"/>
      <c r="AN5" s="376"/>
      <c r="AO5" s="376"/>
      <c r="AP5" s="377"/>
      <c r="AQ5" s="5"/>
      <c r="AR5" s="387"/>
      <c r="AS5" s="387"/>
      <c r="AT5" s="387"/>
      <c r="AU5" s="6"/>
      <c r="AX5" s="81"/>
      <c r="AY5" s="162"/>
    </row>
    <row r="6" spans="2:54" ht="18.95" customHeight="1" thickBot="1" x14ac:dyDescent="0.35">
      <c r="B6" s="117"/>
      <c r="C6" s="118"/>
      <c r="D6" s="118"/>
      <c r="E6" s="118"/>
      <c r="F6" s="9"/>
      <c r="G6" s="10"/>
      <c r="H6" s="11"/>
      <c r="I6" s="11"/>
      <c r="J6" s="12"/>
      <c r="K6" s="383"/>
      <c r="L6" s="384"/>
      <c r="M6" s="384"/>
      <c r="N6" s="385"/>
      <c r="O6" s="10"/>
      <c r="P6" s="11"/>
      <c r="Q6" s="11"/>
      <c r="R6" s="12"/>
      <c r="S6" s="10"/>
      <c r="T6" s="11"/>
      <c r="U6" s="11"/>
      <c r="V6" s="12"/>
      <c r="W6" s="369"/>
      <c r="X6" s="370"/>
      <c r="Y6" s="370"/>
      <c r="Z6" s="371"/>
      <c r="AA6" s="13"/>
      <c r="AB6" s="14"/>
      <c r="AC6" s="14"/>
      <c r="AD6" s="15"/>
      <c r="AE6" s="13"/>
      <c r="AF6" s="14"/>
      <c r="AG6" s="14"/>
      <c r="AH6" s="15"/>
      <c r="AI6" s="394"/>
      <c r="AJ6" s="395"/>
      <c r="AK6" s="395"/>
      <c r="AL6" s="396"/>
      <c r="AM6" s="13"/>
      <c r="AN6" s="14"/>
      <c r="AO6" s="14"/>
      <c r="AP6" s="15"/>
      <c r="AQ6" s="8"/>
      <c r="AR6" s="118"/>
      <c r="AS6" s="118"/>
      <c r="AT6" s="118"/>
      <c r="AU6" s="119"/>
      <c r="AV6" s="7"/>
    </row>
    <row r="7" spans="2:54" ht="14.1" customHeight="1" x14ac:dyDescent="0.25">
      <c r="B7" s="325" t="str">
        <f>IF(ISBLANK('Property Details'!D16),'Property Details'!C16,'Property Details'!D16)</f>
        <v>VINE STREET</v>
      </c>
      <c r="C7" s="337"/>
      <c r="D7" s="337"/>
      <c r="E7" s="338"/>
      <c r="F7" s="16"/>
      <c r="AQ7" s="17"/>
      <c r="AR7" s="325" t="str">
        <f>IF(ISBLANK('Property Details'!D23),'Property Details'!C23,'Property Details'!D23)</f>
        <v>REGENT STREET</v>
      </c>
      <c r="AS7" s="337"/>
      <c r="AT7" s="337"/>
      <c r="AU7" s="338"/>
      <c r="AV7" s="55"/>
      <c r="AX7" s="397" t="s">
        <v>26</v>
      </c>
      <c r="AY7" s="398"/>
      <c r="AZ7" s="92"/>
      <c r="BA7" s="1"/>
      <c r="BB7" s="55"/>
    </row>
    <row r="8" spans="2:54" ht="14.1" customHeight="1" x14ac:dyDescent="0.25">
      <c r="B8" s="328"/>
      <c r="C8" s="339"/>
      <c r="D8" s="339"/>
      <c r="E8" s="340"/>
      <c r="F8" s="18"/>
      <c r="AQ8" s="19"/>
      <c r="AR8" s="328"/>
      <c r="AS8" s="339"/>
      <c r="AT8" s="339"/>
      <c r="AU8" s="340"/>
      <c r="AV8" s="56"/>
      <c r="AX8" s="415" t="s">
        <v>28</v>
      </c>
      <c r="AY8" s="416"/>
      <c r="AZ8" s="93"/>
      <c r="BA8" s="1"/>
      <c r="BB8" s="56"/>
    </row>
    <row r="9" spans="2:54" ht="14.1" customHeight="1" x14ac:dyDescent="0.25">
      <c r="B9" s="355"/>
      <c r="C9" s="339"/>
      <c r="D9" s="339"/>
      <c r="E9" s="340"/>
      <c r="F9" s="18"/>
      <c r="AQ9" s="19"/>
      <c r="AR9" s="355"/>
      <c r="AS9" s="339"/>
      <c r="AT9" s="339"/>
      <c r="AU9" s="340"/>
      <c r="AV9" s="55"/>
      <c r="AX9" s="410" t="s">
        <v>27</v>
      </c>
      <c r="AY9" s="411"/>
      <c r="AZ9" s="265"/>
      <c r="BA9" s="1"/>
      <c r="BB9" s="1"/>
    </row>
    <row r="10" spans="2:54" ht="14.1" customHeight="1" thickBot="1" x14ac:dyDescent="0.3">
      <c r="B10" s="117"/>
      <c r="C10" s="118"/>
      <c r="D10" s="125"/>
      <c r="E10" s="126"/>
      <c r="F10" s="20"/>
      <c r="AQ10" s="21"/>
      <c r="AR10" s="117"/>
      <c r="AS10" s="118"/>
      <c r="AT10" s="118"/>
      <c r="AU10" s="119"/>
      <c r="AV10" s="7"/>
      <c r="AX10" s="412" t="s">
        <v>132</v>
      </c>
      <c r="AY10" s="413"/>
      <c r="AZ10" s="259"/>
      <c r="BA10" s="1"/>
      <c r="BB10" s="1"/>
    </row>
    <row r="11" spans="2:54" ht="14.1" customHeight="1" thickBot="1" x14ac:dyDescent="0.35">
      <c r="B11" s="325" t="str">
        <f>IF(ISBLANK('Property Details'!D15),'Property Details'!C15,'Property Details'!D15)</f>
        <v>MARLBOROUGH STREET</v>
      </c>
      <c r="C11" s="337"/>
      <c r="D11" s="337"/>
      <c r="E11" s="338"/>
      <c r="F11" s="16"/>
      <c r="AQ11" s="17"/>
      <c r="AR11" s="325" t="str">
        <f>IF(ISBLANK('Property Details'!D24),'Property Details'!C24,'Property Details'!D24)</f>
        <v>OXFORD STREET</v>
      </c>
      <c r="AS11" s="337"/>
      <c r="AT11" s="337"/>
      <c r="AU11" s="338"/>
      <c r="AV11" s="55"/>
      <c r="AZ11" s="60"/>
      <c r="BA11" s="1"/>
      <c r="BB11" s="1"/>
    </row>
    <row r="12" spans="2:54" ht="14.1" customHeight="1" x14ac:dyDescent="0.25">
      <c r="B12" s="328"/>
      <c r="C12" s="339"/>
      <c r="D12" s="339"/>
      <c r="E12" s="340"/>
      <c r="F12" s="18"/>
      <c r="AQ12" s="19"/>
      <c r="AR12" s="328"/>
      <c r="AS12" s="339"/>
      <c r="AT12" s="339"/>
      <c r="AU12" s="340"/>
      <c r="AV12" s="56"/>
      <c r="AX12" s="397" t="s">
        <v>29</v>
      </c>
      <c r="AY12" s="398"/>
      <c r="AZ12" s="257"/>
      <c r="BA12" s="1"/>
      <c r="BB12" s="1"/>
    </row>
    <row r="13" spans="2:54" ht="14.1" customHeight="1" x14ac:dyDescent="0.25">
      <c r="B13" s="355"/>
      <c r="C13" s="339"/>
      <c r="D13" s="339"/>
      <c r="E13" s="340"/>
      <c r="F13" s="18"/>
      <c r="AQ13" s="19"/>
      <c r="AR13" s="355"/>
      <c r="AS13" s="339"/>
      <c r="AT13" s="339"/>
      <c r="AU13" s="340"/>
      <c r="AV13" s="55"/>
      <c r="AX13" s="415" t="s">
        <v>28</v>
      </c>
      <c r="AY13" s="416"/>
      <c r="AZ13" s="258"/>
      <c r="BA13" s="1"/>
      <c r="BB13" s="1"/>
    </row>
    <row r="14" spans="2:54" ht="14.1" customHeight="1" thickBot="1" x14ac:dyDescent="0.3">
      <c r="B14" s="117"/>
      <c r="C14" s="118"/>
      <c r="D14" s="123"/>
      <c r="E14" s="124"/>
      <c r="F14" s="20"/>
      <c r="AQ14" s="21"/>
      <c r="AR14" s="117"/>
      <c r="AS14" s="118"/>
      <c r="AT14" s="118"/>
      <c r="AU14" s="119"/>
      <c r="AV14" s="7"/>
      <c r="AX14" s="410" t="s">
        <v>27</v>
      </c>
      <c r="AY14" s="411"/>
      <c r="AZ14" s="265"/>
      <c r="BA14" s="1"/>
      <c r="BB14" s="1"/>
    </row>
    <row r="15" spans="2:54" ht="14.1" customHeight="1" thickBot="1" x14ac:dyDescent="0.3">
      <c r="B15" s="365" t="s">
        <v>12</v>
      </c>
      <c r="C15" s="337"/>
      <c r="D15" s="337"/>
      <c r="E15" s="337"/>
      <c r="F15" s="338"/>
      <c r="AQ15" s="365" t="s">
        <v>12</v>
      </c>
      <c r="AR15" s="343"/>
      <c r="AS15" s="343"/>
      <c r="AT15" s="343"/>
      <c r="AU15" s="344"/>
      <c r="AV15" s="54"/>
      <c r="AX15" s="412" t="s">
        <v>132</v>
      </c>
      <c r="AY15" s="413"/>
      <c r="AZ15" s="260"/>
      <c r="BA15" s="1"/>
      <c r="BB15" s="1"/>
    </row>
    <row r="16" spans="2:54" ht="14.1" customHeight="1" thickBot="1" x14ac:dyDescent="0.35">
      <c r="B16" s="355"/>
      <c r="C16" s="339"/>
      <c r="D16" s="339"/>
      <c r="E16" s="339"/>
      <c r="F16" s="340"/>
      <c r="AQ16" s="355"/>
      <c r="AR16" s="346"/>
      <c r="AS16" s="346"/>
      <c r="AT16" s="346"/>
      <c r="AU16" s="347"/>
      <c r="AV16" s="58"/>
      <c r="AZ16" s="60"/>
      <c r="BA16" s="1"/>
      <c r="BB16" s="1"/>
    </row>
    <row r="17" spans="2:54" ht="14.1" customHeight="1" x14ac:dyDescent="0.25">
      <c r="B17" s="355"/>
      <c r="C17" s="339"/>
      <c r="D17" s="339"/>
      <c r="E17" s="339"/>
      <c r="F17" s="340"/>
      <c r="AQ17" s="345"/>
      <c r="AR17" s="346"/>
      <c r="AS17" s="346"/>
      <c r="AT17" s="346"/>
      <c r="AU17" s="347"/>
      <c r="AV17" s="54"/>
      <c r="AX17" s="397" t="s">
        <v>30</v>
      </c>
      <c r="AY17" s="398"/>
      <c r="AZ17" s="92"/>
      <c r="BA17" s="1"/>
      <c r="BB17" s="1"/>
    </row>
    <row r="18" spans="2:54" ht="14.1" customHeight="1" thickBot="1" x14ac:dyDescent="0.3">
      <c r="B18" s="117"/>
      <c r="C18" s="118"/>
      <c r="D18" s="125"/>
      <c r="E18" s="125"/>
      <c r="F18" s="9"/>
      <c r="AQ18" s="8"/>
      <c r="AR18" s="118"/>
      <c r="AS18" s="118"/>
      <c r="AT18" s="118"/>
      <c r="AU18" s="119"/>
      <c r="AV18" s="7"/>
      <c r="AX18" s="415" t="s">
        <v>28</v>
      </c>
      <c r="AY18" s="416"/>
      <c r="AZ18" s="93"/>
      <c r="BA18" s="1"/>
      <c r="BB18" s="1"/>
    </row>
    <row r="19" spans="2:54" ht="14.1" customHeight="1" x14ac:dyDescent="0.25">
      <c r="B19" s="325" t="str">
        <f>IF(ISBLANK('Property Details'!D14),'Property Details'!C14,'Property Details'!D14)</f>
        <v>BOW STREET</v>
      </c>
      <c r="C19" s="337"/>
      <c r="D19" s="337"/>
      <c r="E19" s="338"/>
      <c r="F19" s="16"/>
      <c r="AQ19" s="17"/>
      <c r="AR19" s="325" t="str">
        <f>IF(ISBLANK('Property Details'!D25),'Property Details'!C25,'Property Details'!D25)</f>
        <v>BOND STREET</v>
      </c>
      <c r="AS19" s="337"/>
      <c r="AT19" s="337"/>
      <c r="AU19" s="338"/>
      <c r="AV19" s="55"/>
      <c r="AX19" s="410" t="s">
        <v>27</v>
      </c>
      <c r="AY19" s="411"/>
      <c r="AZ19" s="265"/>
      <c r="BA19" s="1"/>
      <c r="BB19" s="1"/>
    </row>
    <row r="20" spans="2:54" ht="14.1" customHeight="1" thickBot="1" x14ac:dyDescent="0.3">
      <c r="B20" s="328"/>
      <c r="C20" s="339"/>
      <c r="D20" s="339"/>
      <c r="E20" s="340"/>
      <c r="F20" s="18"/>
      <c r="AQ20" s="19"/>
      <c r="AR20" s="328"/>
      <c r="AS20" s="339"/>
      <c r="AT20" s="339"/>
      <c r="AU20" s="340"/>
      <c r="AV20" s="56"/>
      <c r="AX20" s="412" t="s">
        <v>132</v>
      </c>
      <c r="AY20" s="413"/>
      <c r="AZ20" s="260"/>
      <c r="BA20" s="1"/>
      <c r="BB20" s="1"/>
    </row>
    <row r="21" spans="2:54" ht="14.1" customHeight="1" thickBot="1" x14ac:dyDescent="0.35">
      <c r="B21" s="355"/>
      <c r="C21" s="339"/>
      <c r="D21" s="339"/>
      <c r="E21" s="340"/>
      <c r="F21" s="18"/>
      <c r="AQ21" s="19"/>
      <c r="AR21" s="355"/>
      <c r="AS21" s="339"/>
      <c r="AT21" s="339"/>
      <c r="AU21" s="340"/>
      <c r="AV21" s="55"/>
      <c r="AZ21" s="60"/>
      <c r="BA21" s="1"/>
      <c r="BB21" s="1"/>
    </row>
    <row r="22" spans="2:54" ht="14.1" customHeight="1" thickBot="1" x14ac:dyDescent="0.3">
      <c r="B22" s="117"/>
      <c r="C22" s="118"/>
      <c r="D22" s="123"/>
      <c r="E22" s="124"/>
      <c r="F22" s="20"/>
      <c r="AQ22" s="21"/>
      <c r="AR22" s="117"/>
      <c r="AS22" s="118"/>
      <c r="AT22" s="118"/>
      <c r="AU22" s="119"/>
      <c r="AV22" s="7"/>
      <c r="AX22" s="397" t="s">
        <v>31</v>
      </c>
      <c r="AY22" s="398"/>
      <c r="AZ22" s="92"/>
      <c r="BA22" s="1"/>
      <c r="BB22" s="1"/>
    </row>
    <row r="23" spans="2:54" ht="14.1" customHeight="1" x14ac:dyDescent="0.25">
      <c r="B23" s="357" t="str">
        <f>IF(ISBLANK('Property Details'!D31),'Property Details'!C31,'Property Details'!D31)</f>
        <v>MARYLEBONE STATION</v>
      </c>
      <c r="C23" s="358"/>
      <c r="D23" s="358"/>
      <c r="E23" s="358"/>
      <c r="F23" s="359"/>
      <c r="I23" s="356" t="str">
        <f>'Property Details'!D2</f>
        <v>EXCEL VBA MONOPOLY</v>
      </c>
      <c r="J23" s="356"/>
      <c r="K23" s="356"/>
      <c r="L23" s="356"/>
      <c r="M23" s="356"/>
      <c r="N23" s="356"/>
      <c r="O23" s="356"/>
      <c r="P23" s="356"/>
      <c r="Q23" s="356"/>
      <c r="R23" s="356"/>
      <c r="S23" s="356"/>
      <c r="T23" s="356"/>
      <c r="U23" s="356"/>
      <c r="V23" s="356"/>
      <c r="W23" s="356"/>
      <c r="X23" s="356"/>
      <c r="Y23" s="356"/>
      <c r="Z23" s="356"/>
      <c r="AA23" s="356"/>
      <c r="AB23" s="356"/>
      <c r="AC23" s="356"/>
      <c r="AD23" s="356"/>
      <c r="AE23" s="356"/>
      <c r="AF23" s="356"/>
      <c r="AG23" s="356"/>
      <c r="AH23" s="356"/>
      <c r="AI23" s="356"/>
      <c r="AJ23" s="356"/>
      <c r="AK23" s="356"/>
      <c r="AL23" s="356"/>
      <c r="AM23" s="356"/>
      <c r="AN23" s="356"/>
      <c r="AO23" s="356"/>
      <c r="AQ23" s="357" t="str">
        <f>IF(ISBLANK('Property Details'!D33),'Property Details'!C33,'Property Details'!D33)</f>
        <v>LIVERPOOL ST STATION</v>
      </c>
      <c r="AR23" s="358"/>
      <c r="AS23" s="358"/>
      <c r="AT23" s="358"/>
      <c r="AU23" s="359"/>
      <c r="AV23" s="72"/>
      <c r="AX23" s="415" t="s">
        <v>28</v>
      </c>
      <c r="AY23" s="416"/>
      <c r="AZ23" s="93"/>
      <c r="BA23" s="1"/>
      <c r="BB23" s="1"/>
    </row>
    <row r="24" spans="2:54" ht="14.1" customHeight="1" x14ac:dyDescent="0.25">
      <c r="B24" s="360"/>
      <c r="C24" s="361"/>
      <c r="D24" s="361"/>
      <c r="E24" s="361"/>
      <c r="F24" s="362"/>
      <c r="I24" s="356"/>
      <c r="J24" s="356"/>
      <c r="K24" s="356"/>
      <c r="L24" s="356"/>
      <c r="M24" s="356"/>
      <c r="N24" s="356"/>
      <c r="O24" s="356"/>
      <c r="P24" s="356"/>
      <c r="Q24" s="356"/>
      <c r="R24" s="356"/>
      <c r="S24" s="356"/>
      <c r="T24" s="356"/>
      <c r="U24" s="356"/>
      <c r="V24" s="356"/>
      <c r="W24" s="356"/>
      <c r="X24" s="356"/>
      <c r="Y24" s="356"/>
      <c r="Z24" s="356"/>
      <c r="AA24" s="356"/>
      <c r="AB24" s="356"/>
      <c r="AC24" s="356"/>
      <c r="AD24" s="356"/>
      <c r="AE24" s="356"/>
      <c r="AF24" s="356"/>
      <c r="AG24" s="356"/>
      <c r="AH24" s="356"/>
      <c r="AI24" s="356"/>
      <c r="AJ24" s="356"/>
      <c r="AK24" s="356"/>
      <c r="AL24" s="356"/>
      <c r="AM24" s="356"/>
      <c r="AN24" s="356"/>
      <c r="AO24" s="356"/>
      <c r="AQ24" s="360"/>
      <c r="AR24" s="361"/>
      <c r="AS24" s="361"/>
      <c r="AT24" s="361"/>
      <c r="AU24" s="362"/>
      <c r="AV24" s="72"/>
      <c r="AX24" s="410" t="s">
        <v>27</v>
      </c>
      <c r="AY24" s="411"/>
      <c r="AZ24" s="265"/>
      <c r="BA24" s="1"/>
      <c r="BB24" s="1"/>
    </row>
    <row r="25" spans="2:54" ht="14.1" customHeight="1" thickBot="1" x14ac:dyDescent="0.3">
      <c r="B25" s="360"/>
      <c r="C25" s="361"/>
      <c r="D25" s="361"/>
      <c r="E25" s="361"/>
      <c r="F25" s="362"/>
      <c r="I25" s="356"/>
      <c r="J25" s="356"/>
      <c r="K25" s="356"/>
      <c r="L25" s="356"/>
      <c r="M25" s="356"/>
      <c r="N25" s="356"/>
      <c r="O25" s="356"/>
      <c r="P25" s="356"/>
      <c r="Q25" s="356"/>
      <c r="R25" s="356"/>
      <c r="S25" s="356"/>
      <c r="T25" s="356"/>
      <c r="U25" s="356"/>
      <c r="V25" s="356"/>
      <c r="W25" s="356"/>
      <c r="X25" s="356"/>
      <c r="Y25" s="356"/>
      <c r="Z25" s="356"/>
      <c r="AA25" s="356"/>
      <c r="AB25" s="356"/>
      <c r="AC25" s="356"/>
      <c r="AD25" s="356"/>
      <c r="AE25" s="356"/>
      <c r="AF25" s="356"/>
      <c r="AG25" s="356"/>
      <c r="AH25" s="356"/>
      <c r="AI25" s="356"/>
      <c r="AJ25" s="356"/>
      <c r="AK25" s="356"/>
      <c r="AL25" s="356"/>
      <c r="AM25" s="356"/>
      <c r="AN25" s="356"/>
      <c r="AO25" s="356"/>
      <c r="AQ25" s="360"/>
      <c r="AR25" s="361"/>
      <c r="AS25" s="361"/>
      <c r="AT25" s="361"/>
      <c r="AU25" s="362"/>
      <c r="AV25" s="72"/>
      <c r="AX25" s="412" t="s">
        <v>132</v>
      </c>
      <c r="AY25" s="413"/>
      <c r="AZ25" s="260"/>
      <c r="BA25" s="1"/>
      <c r="BB25" s="1"/>
    </row>
    <row r="26" spans="2:54" ht="14.1" customHeight="1" thickBot="1" x14ac:dyDescent="0.3">
      <c r="B26" s="41"/>
      <c r="C26" s="42"/>
      <c r="D26" s="43"/>
      <c r="E26" s="43"/>
      <c r="F26" s="44"/>
      <c r="I26" s="356"/>
      <c r="J26" s="356"/>
      <c r="K26" s="356"/>
      <c r="L26" s="356"/>
      <c r="M26" s="356"/>
      <c r="N26" s="356"/>
      <c r="O26" s="356"/>
      <c r="P26" s="356"/>
      <c r="Q26" s="356"/>
      <c r="R26" s="356"/>
      <c r="S26" s="356"/>
      <c r="T26" s="356"/>
      <c r="U26" s="356"/>
      <c r="V26" s="356"/>
      <c r="W26" s="356"/>
      <c r="X26" s="356"/>
      <c r="Y26" s="356"/>
      <c r="Z26" s="356"/>
      <c r="AA26" s="356"/>
      <c r="AB26" s="356"/>
      <c r="AC26" s="356"/>
      <c r="AD26" s="356"/>
      <c r="AE26" s="356"/>
      <c r="AF26" s="356"/>
      <c r="AG26" s="356"/>
      <c r="AH26" s="356"/>
      <c r="AI26" s="356"/>
      <c r="AJ26" s="356"/>
      <c r="AK26" s="356"/>
      <c r="AL26" s="356"/>
      <c r="AM26" s="356"/>
      <c r="AN26" s="356"/>
      <c r="AO26" s="356"/>
      <c r="AQ26" s="41"/>
      <c r="AR26" s="42"/>
      <c r="AS26" s="42"/>
      <c r="AT26" s="42"/>
      <c r="AU26" s="44"/>
      <c r="AV26" s="73"/>
      <c r="AX26" s="68"/>
      <c r="AY26" s="68"/>
      <c r="AZ26" s="68"/>
      <c r="BA26" s="1"/>
      <c r="BB26" s="1"/>
    </row>
    <row r="27" spans="2:54" ht="14.1" customHeight="1" x14ac:dyDescent="0.25">
      <c r="B27" s="325" t="str">
        <f>IF(ISBLANK('Property Details'!D13),'Property Details'!C13,'Property Details'!D13)</f>
        <v>NORTHUMBERLAND AVENUE</v>
      </c>
      <c r="C27" s="337"/>
      <c r="D27" s="337"/>
      <c r="E27" s="338"/>
      <c r="F27" s="22"/>
      <c r="I27" s="364" t="str">
        <f>'Property Details'!D3</f>
        <v>CLASSIC EDITION</v>
      </c>
      <c r="J27" s="364"/>
      <c r="K27" s="364"/>
      <c r="L27" s="364"/>
      <c r="M27" s="364"/>
      <c r="N27" s="364"/>
      <c r="O27" s="364"/>
      <c r="P27" s="364"/>
      <c r="Q27" s="364"/>
      <c r="R27" s="364"/>
      <c r="S27" s="364"/>
      <c r="T27" s="364"/>
      <c r="U27" s="364"/>
      <c r="V27" s="364"/>
      <c r="W27" s="364"/>
      <c r="X27" s="364"/>
      <c r="Y27" s="364"/>
      <c r="Z27" s="364"/>
      <c r="AA27" s="364"/>
      <c r="AB27" s="364"/>
      <c r="AC27" s="364"/>
      <c r="AD27" s="364"/>
      <c r="AE27" s="364"/>
      <c r="AF27" s="364"/>
      <c r="AG27" s="364"/>
      <c r="AH27" s="364"/>
      <c r="AI27" s="364"/>
      <c r="AJ27" s="364"/>
      <c r="AK27" s="364"/>
      <c r="AL27" s="364"/>
      <c r="AM27" s="364"/>
      <c r="AN27" s="364"/>
      <c r="AO27" s="364"/>
      <c r="AQ27" s="325" t="s">
        <v>16</v>
      </c>
      <c r="AR27" s="337"/>
      <c r="AS27" s="337"/>
      <c r="AT27" s="337"/>
      <c r="AU27" s="338"/>
      <c r="AV27" s="53"/>
      <c r="AX27" s="68"/>
      <c r="AY27" s="68"/>
      <c r="AZ27" s="68"/>
      <c r="BA27" s="1"/>
      <c r="BB27" s="1"/>
    </row>
    <row r="28" spans="2:54" ht="14.1" customHeight="1" x14ac:dyDescent="0.25">
      <c r="B28" s="328"/>
      <c r="C28" s="339"/>
      <c r="D28" s="339"/>
      <c r="E28" s="340"/>
      <c r="F28" s="22"/>
      <c r="I28" s="364"/>
      <c r="J28" s="364"/>
      <c r="K28" s="364"/>
      <c r="L28" s="364"/>
      <c r="M28" s="364"/>
      <c r="N28" s="364"/>
      <c r="O28" s="364"/>
      <c r="P28" s="364"/>
      <c r="Q28" s="364"/>
      <c r="R28" s="364"/>
      <c r="S28" s="364"/>
      <c r="T28" s="364"/>
      <c r="U28" s="364"/>
      <c r="V28" s="364"/>
      <c r="W28" s="364"/>
      <c r="X28" s="364"/>
      <c r="Y28" s="364"/>
      <c r="Z28" s="364"/>
      <c r="AA28" s="364"/>
      <c r="AB28" s="364"/>
      <c r="AC28" s="364"/>
      <c r="AD28" s="364"/>
      <c r="AE28" s="364"/>
      <c r="AF28" s="364"/>
      <c r="AG28" s="364"/>
      <c r="AH28" s="364"/>
      <c r="AI28" s="364"/>
      <c r="AJ28" s="364"/>
      <c r="AK28" s="364"/>
      <c r="AL28" s="364"/>
      <c r="AM28" s="364"/>
      <c r="AN28" s="364"/>
      <c r="AO28" s="364"/>
      <c r="AQ28" s="328"/>
      <c r="AR28" s="339"/>
      <c r="AS28" s="339"/>
      <c r="AT28" s="339"/>
      <c r="AU28" s="340"/>
      <c r="AV28" s="57"/>
      <c r="AX28" s="68"/>
      <c r="AY28" s="68"/>
      <c r="AZ28" s="68"/>
      <c r="BA28" s="1"/>
      <c r="BB28" s="1"/>
    </row>
    <row r="29" spans="2:54" ht="14.1" customHeight="1" x14ac:dyDescent="0.25">
      <c r="B29" s="355"/>
      <c r="C29" s="339"/>
      <c r="D29" s="339"/>
      <c r="E29" s="340"/>
      <c r="F29" s="22"/>
      <c r="I29" s="364"/>
      <c r="J29" s="364"/>
      <c r="K29" s="364"/>
      <c r="L29" s="364"/>
      <c r="M29" s="364"/>
      <c r="N29" s="364"/>
      <c r="O29" s="364"/>
      <c r="P29" s="364"/>
      <c r="Q29" s="364"/>
      <c r="R29" s="364"/>
      <c r="S29" s="364"/>
      <c r="T29" s="364"/>
      <c r="U29" s="364"/>
      <c r="V29" s="364"/>
      <c r="W29" s="364"/>
      <c r="X29" s="364"/>
      <c r="Y29" s="364"/>
      <c r="Z29" s="364"/>
      <c r="AA29" s="364"/>
      <c r="AB29" s="364"/>
      <c r="AC29" s="364"/>
      <c r="AD29" s="364"/>
      <c r="AE29" s="364"/>
      <c r="AF29" s="364"/>
      <c r="AG29" s="364"/>
      <c r="AH29" s="364"/>
      <c r="AI29" s="364"/>
      <c r="AJ29" s="364"/>
      <c r="AK29" s="364"/>
      <c r="AL29" s="364"/>
      <c r="AM29" s="364"/>
      <c r="AN29" s="364"/>
      <c r="AO29" s="364"/>
      <c r="AQ29" s="355"/>
      <c r="AR29" s="339"/>
      <c r="AS29" s="339"/>
      <c r="AT29" s="339"/>
      <c r="AU29" s="340"/>
      <c r="AV29" s="53"/>
      <c r="AX29" s="68"/>
      <c r="AY29" s="68"/>
      <c r="AZ29" s="68"/>
      <c r="BA29" s="1"/>
      <c r="BB29" s="1"/>
    </row>
    <row r="30" spans="2:54" ht="14.1" customHeight="1" thickBot="1" x14ac:dyDescent="0.3">
      <c r="B30" s="117"/>
      <c r="C30" s="118"/>
      <c r="D30" s="123"/>
      <c r="E30" s="124"/>
      <c r="F30" s="22"/>
      <c r="I30" s="364"/>
      <c r="J30" s="364"/>
      <c r="K30" s="364"/>
      <c r="L30" s="364"/>
      <c r="M30" s="364"/>
      <c r="N30" s="364"/>
      <c r="O30" s="364"/>
      <c r="P30" s="364"/>
      <c r="Q30" s="364"/>
      <c r="R30" s="364"/>
      <c r="S30" s="364"/>
      <c r="T30" s="364"/>
      <c r="U30" s="364"/>
      <c r="V30" s="364"/>
      <c r="W30" s="364"/>
      <c r="X30" s="364"/>
      <c r="Y30" s="364"/>
      <c r="Z30" s="364"/>
      <c r="AA30" s="364"/>
      <c r="AB30" s="364"/>
      <c r="AC30" s="364"/>
      <c r="AD30" s="364"/>
      <c r="AE30" s="364"/>
      <c r="AF30" s="364"/>
      <c r="AG30" s="364"/>
      <c r="AH30" s="364"/>
      <c r="AI30" s="364"/>
      <c r="AJ30" s="364"/>
      <c r="AK30" s="364"/>
      <c r="AL30" s="364"/>
      <c r="AM30" s="364"/>
      <c r="AN30" s="364"/>
      <c r="AO30" s="364"/>
      <c r="AQ30" s="5"/>
      <c r="AR30" s="118"/>
      <c r="AS30" s="118"/>
      <c r="AT30" s="118"/>
      <c r="AU30" s="119"/>
      <c r="AV30" s="7"/>
      <c r="AX30" s="68"/>
      <c r="AY30" s="68"/>
      <c r="AZ30" s="68"/>
      <c r="BA30" s="1"/>
      <c r="BB30" s="1"/>
    </row>
    <row r="31" spans="2:54" ht="14.1" customHeight="1" x14ac:dyDescent="0.25">
      <c r="B31" s="325" t="str">
        <f>IF(ISBLANK('Property Details'!D12),'Property Details'!C12,'Property Details'!D12)</f>
        <v>WHITEHALL</v>
      </c>
      <c r="C31" s="337"/>
      <c r="D31" s="337"/>
      <c r="E31" s="338"/>
      <c r="F31" s="23"/>
      <c r="T31" s="73"/>
      <c r="AC31" s="73"/>
      <c r="AQ31" s="24"/>
      <c r="AR31" s="325" t="str">
        <f>IF(ISBLANK('Property Details'!D26),'Property Details'!C26,'Property Details'!D26)</f>
        <v>PARK LANE</v>
      </c>
      <c r="AS31" s="337"/>
      <c r="AT31" s="337"/>
      <c r="AU31" s="338"/>
      <c r="AV31" s="55"/>
      <c r="AX31" s="68"/>
      <c r="AY31" s="68"/>
      <c r="AZ31" s="68"/>
      <c r="BA31" s="1"/>
      <c r="BB31" s="1"/>
    </row>
    <row r="32" spans="2:54" ht="14.1" customHeight="1" x14ac:dyDescent="0.25">
      <c r="B32" s="328"/>
      <c r="C32" s="339"/>
      <c r="D32" s="339"/>
      <c r="E32" s="340"/>
      <c r="F32" s="22"/>
      <c r="T32" s="73"/>
      <c r="AC32" s="73"/>
      <c r="AQ32" s="25"/>
      <c r="AR32" s="328"/>
      <c r="AS32" s="339"/>
      <c r="AT32" s="339"/>
      <c r="AU32" s="340"/>
      <c r="AV32" s="56"/>
      <c r="AX32" s="68"/>
      <c r="AY32" s="68"/>
      <c r="AZ32" s="68"/>
      <c r="BA32" s="1"/>
      <c r="BB32" s="1"/>
    </row>
    <row r="33" spans="2:54" ht="14.1" customHeight="1" x14ac:dyDescent="0.25">
      <c r="B33" s="355"/>
      <c r="C33" s="339"/>
      <c r="D33" s="339"/>
      <c r="E33" s="340"/>
      <c r="F33" s="22"/>
      <c r="T33" s="73"/>
      <c r="U33" s="73"/>
      <c r="V33" s="107" t="s">
        <v>40</v>
      </c>
      <c r="W33" s="73"/>
      <c r="X33" s="73"/>
      <c r="Y33" s="73"/>
      <c r="Z33" s="73"/>
      <c r="AA33" s="107" t="s">
        <v>41</v>
      </c>
      <c r="AB33" s="73"/>
      <c r="AC33" s="73"/>
      <c r="AQ33" s="25"/>
      <c r="AR33" s="355"/>
      <c r="AS33" s="339"/>
      <c r="AT33" s="339"/>
      <c r="AU33" s="340"/>
      <c r="AV33" s="55"/>
      <c r="AX33" s="68"/>
      <c r="AY33" s="68"/>
      <c r="AZ33" s="68"/>
      <c r="BA33" s="1"/>
      <c r="BB33" s="1"/>
    </row>
    <row r="34" spans="2:54" ht="14.1" customHeight="1" thickBot="1" x14ac:dyDescent="0.3">
      <c r="B34" s="117"/>
      <c r="C34" s="118"/>
      <c r="D34" s="123"/>
      <c r="E34" s="124"/>
      <c r="F34" s="26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Q34" s="130"/>
      <c r="AR34" s="118"/>
      <c r="AS34" s="118"/>
      <c r="AT34" s="118"/>
      <c r="AU34" s="119"/>
      <c r="AV34" s="7"/>
      <c r="AX34" s="68"/>
      <c r="AY34" s="68"/>
      <c r="AZ34" s="68"/>
      <c r="BA34" s="1"/>
      <c r="BB34" s="1"/>
    </row>
    <row r="35" spans="2:54" ht="14.1" customHeight="1" x14ac:dyDescent="0.3">
      <c r="B35" s="349" t="str">
        <f>IF(ISBLANK('Property Details'!D36),'Property Details'!C36,'Property Details'!D36)</f>
        <v>ELECTRIC COMPANY</v>
      </c>
      <c r="C35" s="350"/>
      <c r="D35" s="350"/>
      <c r="E35" s="350"/>
      <c r="F35" s="351"/>
      <c r="T35" s="73"/>
      <c r="U35" s="73"/>
      <c r="V35" s="312"/>
      <c r="W35" s="313"/>
      <c r="X35" s="313"/>
      <c r="Y35" s="313"/>
      <c r="Z35" s="313"/>
      <c r="AA35" s="312"/>
      <c r="AB35" s="73"/>
      <c r="AC35" s="73"/>
      <c r="AQ35" s="399" t="s">
        <v>15</v>
      </c>
      <c r="AR35" s="400"/>
      <c r="AS35" s="400"/>
      <c r="AT35" s="400"/>
      <c r="AU35" s="401"/>
      <c r="AV35" s="52"/>
      <c r="BA35" s="1"/>
      <c r="BB35" s="1"/>
    </row>
    <row r="36" spans="2:54" ht="14.1" customHeight="1" x14ac:dyDescent="0.3">
      <c r="B36" s="352"/>
      <c r="C36" s="353"/>
      <c r="D36" s="353"/>
      <c r="E36" s="353"/>
      <c r="F36" s="354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Q36" s="402"/>
      <c r="AR36" s="403"/>
      <c r="AS36" s="403"/>
      <c r="AT36" s="403"/>
      <c r="AU36" s="404"/>
      <c r="AV36" s="59"/>
      <c r="BA36" s="1"/>
      <c r="BB36" s="1"/>
    </row>
    <row r="37" spans="2:54" ht="14.1" customHeight="1" x14ac:dyDescent="0.3">
      <c r="B37" s="352"/>
      <c r="C37" s="353"/>
      <c r="D37" s="353"/>
      <c r="E37" s="353"/>
      <c r="F37" s="354"/>
      <c r="U37" s="73"/>
      <c r="V37" s="73"/>
      <c r="W37" s="73"/>
      <c r="X37" s="73"/>
      <c r="Y37" s="73"/>
      <c r="Z37" s="73"/>
      <c r="AA37" s="73"/>
      <c r="AB37" s="73"/>
      <c r="AQ37" s="405"/>
      <c r="AR37" s="403"/>
      <c r="AS37" s="403"/>
      <c r="AT37" s="403"/>
      <c r="AU37" s="404"/>
      <c r="AV37" s="52"/>
      <c r="BA37" s="1"/>
      <c r="BB37" s="1"/>
    </row>
    <row r="38" spans="2:54" ht="14.1" customHeight="1" thickBot="1" x14ac:dyDescent="0.35">
      <c r="B38" s="100"/>
      <c r="C38" s="101"/>
      <c r="D38" s="102"/>
      <c r="E38" s="102"/>
      <c r="F38" s="103"/>
      <c r="AQ38" s="8"/>
      <c r="AR38" s="118"/>
      <c r="AS38" s="118"/>
      <c r="AT38" s="118"/>
      <c r="AU38" s="119"/>
      <c r="AV38" s="7"/>
      <c r="BA38" s="1"/>
      <c r="BB38" s="1"/>
    </row>
    <row r="39" spans="2:54" ht="14.1" customHeight="1" x14ac:dyDescent="0.3">
      <c r="B39" s="325" t="str">
        <f>IF(ISBLANK('Property Details'!D11),'Property Details'!C11,'Property Details'!D11)</f>
        <v>PALL MALL</v>
      </c>
      <c r="C39" s="337"/>
      <c r="D39" s="337"/>
      <c r="E39" s="338"/>
      <c r="F39" s="23"/>
      <c r="AQ39" s="24"/>
      <c r="AR39" s="325" t="str">
        <f>IF(ISBLANK('Property Details'!D27),'Property Details'!C27,'Property Details'!D27)</f>
        <v>MAYFAIR</v>
      </c>
      <c r="AS39" s="337"/>
      <c r="AT39" s="337"/>
      <c r="AU39" s="338"/>
      <c r="AV39" s="55"/>
      <c r="BA39" s="1"/>
      <c r="BB39" s="1"/>
    </row>
    <row r="40" spans="2:54" ht="14.1" customHeight="1" x14ac:dyDescent="0.3">
      <c r="B40" s="328"/>
      <c r="C40" s="339"/>
      <c r="D40" s="339"/>
      <c r="E40" s="340"/>
      <c r="F40" s="22"/>
      <c r="AQ40" s="25"/>
      <c r="AR40" s="328"/>
      <c r="AS40" s="339"/>
      <c r="AT40" s="339"/>
      <c r="AU40" s="340"/>
      <c r="AV40" s="56"/>
      <c r="BA40" s="1"/>
      <c r="BB40" s="1"/>
    </row>
    <row r="41" spans="2:54" ht="14.1" customHeight="1" x14ac:dyDescent="0.3">
      <c r="B41" s="355"/>
      <c r="C41" s="339"/>
      <c r="D41" s="339"/>
      <c r="E41" s="340"/>
      <c r="F41" s="22"/>
      <c r="AQ41" s="25"/>
      <c r="AR41" s="355"/>
      <c r="AS41" s="339"/>
      <c r="AT41" s="339"/>
      <c r="AU41" s="340"/>
      <c r="AV41" s="55"/>
      <c r="BA41" s="1"/>
      <c r="BB41" s="1"/>
    </row>
    <row r="42" spans="2:54" ht="14.1" customHeight="1" thickBot="1" x14ac:dyDescent="0.35">
      <c r="B42" s="117"/>
      <c r="C42" s="118"/>
      <c r="D42" s="123"/>
      <c r="E42" s="124"/>
      <c r="F42" s="26"/>
      <c r="AQ42" s="27"/>
      <c r="AR42" s="117"/>
      <c r="AS42" s="118"/>
      <c r="AT42" s="118"/>
      <c r="AU42" s="119"/>
      <c r="AV42" s="7"/>
    </row>
    <row r="43" spans="2:54" ht="18.95" customHeight="1" thickBot="1" x14ac:dyDescent="0.35">
      <c r="B43" s="121"/>
      <c r="C43" s="28"/>
      <c r="D43" s="28"/>
      <c r="E43" s="28"/>
      <c r="F43" s="29"/>
      <c r="G43" s="30"/>
      <c r="H43" s="31"/>
      <c r="I43" s="31"/>
      <c r="J43" s="32"/>
      <c r="K43" s="30"/>
      <c r="L43" s="31"/>
      <c r="M43" s="31"/>
      <c r="N43" s="32"/>
      <c r="O43" s="341" t="s">
        <v>13</v>
      </c>
      <c r="P43" s="342"/>
      <c r="Q43" s="343"/>
      <c r="R43" s="344"/>
      <c r="S43" s="30"/>
      <c r="T43" s="31"/>
      <c r="U43" s="31"/>
      <c r="V43" s="32"/>
      <c r="W43" s="357" t="str">
        <f>IF(ISBLANK('Property Details'!D30),'Property Details'!C30,'Property Details'!D30)</f>
        <v>KINGS CROSS STATION</v>
      </c>
      <c r="X43" s="358"/>
      <c r="Y43" s="358"/>
      <c r="Z43" s="359"/>
      <c r="AA43" s="331" t="s">
        <v>14</v>
      </c>
      <c r="AB43" s="332"/>
      <c r="AC43" s="332"/>
      <c r="AD43" s="333"/>
      <c r="AE43" s="33"/>
      <c r="AF43" s="34"/>
      <c r="AG43" s="34"/>
      <c r="AH43" s="34"/>
      <c r="AI43" s="325" t="s">
        <v>12</v>
      </c>
      <c r="AJ43" s="326"/>
      <c r="AK43" s="326"/>
      <c r="AL43" s="327"/>
      <c r="AM43" s="34"/>
      <c r="AN43" s="34"/>
      <c r="AO43" s="34"/>
      <c r="AP43" s="35"/>
      <c r="AQ43" s="407" t="s">
        <v>6</v>
      </c>
      <c r="AR43" s="408"/>
      <c r="AS43" s="408"/>
      <c r="AT43" s="408"/>
      <c r="AU43" s="409"/>
      <c r="AV43" s="71"/>
    </row>
    <row r="44" spans="2:54" ht="18.95" customHeight="1" x14ac:dyDescent="0.3">
      <c r="B44" s="363" t="s">
        <v>3</v>
      </c>
      <c r="C44" s="114"/>
      <c r="D44" s="348" t="s">
        <v>1</v>
      </c>
      <c r="E44" s="348"/>
      <c r="F44" s="36"/>
      <c r="G44" s="325" t="str">
        <f>IF(ISBLANK('Property Details'!D10),'Property Details'!C10,'Property Details'!D10)</f>
        <v>PENTONVILLE ROAD</v>
      </c>
      <c r="H44" s="326"/>
      <c r="I44" s="326"/>
      <c r="J44" s="327"/>
      <c r="K44" s="325" t="str">
        <f>IF(ISBLANK('Property Details'!D9),'Property Details'!C9,'Property Details'!D9)</f>
        <v>EUSTON ROAD</v>
      </c>
      <c r="L44" s="326"/>
      <c r="M44" s="326"/>
      <c r="N44" s="327"/>
      <c r="O44" s="345"/>
      <c r="P44" s="346"/>
      <c r="Q44" s="346"/>
      <c r="R44" s="347"/>
      <c r="S44" s="325" t="str">
        <f>IF(ISBLANK('Property Details'!D8),'Property Details'!C8,'Property Details'!D8)</f>
        <v>THE ANGEL ISLINGTON</v>
      </c>
      <c r="T44" s="326"/>
      <c r="U44" s="326"/>
      <c r="V44" s="327"/>
      <c r="W44" s="360"/>
      <c r="X44" s="361"/>
      <c r="Y44" s="361"/>
      <c r="Z44" s="362"/>
      <c r="AA44" s="334"/>
      <c r="AB44" s="335"/>
      <c r="AC44" s="335"/>
      <c r="AD44" s="336"/>
      <c r="AE44" s="325" t="str">
        <f>IF(ISBLANK('Property Details'!D7),'Property Details'!C7,'Property Details'!D7)</f>
        <v>WHITECHAPEL ROAD</v>
      </c>
      <c r="AF44" s="326"/>
      <c r="AG44" s="326"/>
      <c r="AH44" s="326"/>
      <c r="AI44" s="328"/>
      <c r="AJ44" s="329"/>
      <c r="AK44" s="329"/>
      <c r="AL44" s="330"/>
      <c r="AM44" s="326" t="str">
        <f>IF(ISBLANK('Property Details'!D6),'Property Details'!C6,'Property Details'!D6)</f>
        <v>OLD KENT ROAD</v>
      </c>
      <c r="AN44" s="326"/>
      <c r="AO44" s="337"/>
      <c r="AP44" s="338"/>
      <c r="AQ44" s="5"/>
      <c r="AR44" s="406" t="s">
        <v>5</v>
      </c>
      <c r="AS44" s="406"/>
      <c r="AT44" s="406"/>
      <c r="AU44" s="6"/>
      <c r="AV44" s="7"/>
    </row>
    <row r="45" spans="2:54" ht="18.95" customHeight="1" x14ac:dyDescent="0.3">
      <c r="B45" s="363"/>
      <c r="C45" s="114"/>
      <c r="D45" s="348"/>
      <c r="E45" s="348"/>
      <c r="F45" s="36"/>
      <c r="G45" s="328"/>
      <c r="H45" s="329"/>
      <c r="I45" s="329"/>
      <c r="J45" s="330"/>
      <c r="K45" s="328"/>
      <c r="L45" s="329"/>
      <c r="M45" s="329"/>
      <c r="N45" s="330"/>
      <c r="O45" s="345"/>
      <c r="P45" s="346"/>
      <c r="Q45" s="346"/>
      <c r="R45" s="347"/>
      <c r="S45" s="328"/>
      <c r="T45" s="329"/>
      <c r="U45" s="329"/>
      <c r="V45" s="330"/>
      <c r="W45" s="360"/>
      <c r="X45" s="361"/>
      <c r="Y45" s="361"/>
      <c r="Z45" s="362"/>
      <c r="AA45" s="334"/>
      <c r="AB45" s="335"/>
      <c r="AC45" s="335"/>
      <c r="AD45" s="336"/>
      <c r="AE45" s="328"/>
      <c r="AF45" s="329"/>
      <c r="AG45" s="329"/>
      <c r="AH45" s="329"/>
      <c r="AI45" s="328"/>
      <c r="AJ45" s="329"/>
      <c r="AK45" s="329"/>
      <c r="AL45" s="330"/>
      <c r="AM45" s="339"/>
      <c r="AN45" s="339"/>
      <c r="AO45" s="339"/>
      <c r="AP45" s="340"/>
      <c r="AQ45" s="5"/>
      <c r="AR45" s="406"/>
      <c r="AS45" s="406"/>
      <c r="AT45" s="406"/>
      <c r="AU45" s="6"/>
      <c r="AV45" s="7"/>
    </row>
    <row r="46" spans="2:54" ht="18.95" customHeight="1" thickBot="1" x14ac:dyDescent="0.35">
      <c r="B46" s="122"/>
      <c r="C46" s="37"/>
      <c r="D46" s="38"/>
      <c r="E46" s="38"/>
      <c r="F46" s="39"/>
      <c r="G46" s="5"/>
      <c r="H46" s="7"/>
      <c r="I46" s="7"/>
      <c r="J46" s="6"/>
      <c r="K46" s="5"/>
      <c r="L46" s="7"/>
      <c r="M46" s="7"/>
      <c r="N46" s="6"/>
      <c r="O46" s="5"/>
      <c r="P46" s="7"/>
      <c r="Q46" s="7"/>
      <c r="R46" s="6"/>
      <c r="S46" s="5"/>
      <c r="T46" s="7"/>
      <c r="U46" s="7"/>
      <c r="V46" s="6"/>
      <c r="W46" s="45"/>
      <c r="X46" s="46"/>
      <c r="Y46" s="46"/>
      <c r="Z46" s="47"/>
      <c r="AA46" s="5"/>
      <c r="AB46" s="7"/>
      <c r="AC46" s="7"/>
      <c r="AD46" s="6"/>
      <c r="AE46" s="5"/>
      <c r="AF46" s="7"/>
      <c r="AG46" s="7"/>
      <c r="AH46" s="7"/>
      <c r="AI46" s="5"/>
      <c r="AJ46" s="7"/>
      <c r="AK46" s="7"/>
      <c r="AL46" s="6"/>
      <c r="AM46" s="7"/>
      <c r="AN46" s="7"/>
      <c r="AO46" s="7"/>
      <c r="AP46" s="6"/>
      <c r="AQ46" s="5"/>
      <c r="AR46" s="406"/>
      <c r="AS46" s="406"/>
      <c r="AT46" s="406"/>
      <c r="AU46" s="6"/>
      <c r="AV46" s="7"/>
    </row>
    <row r="47" spans="2:54" ht="18.95" customHeight="1" thickBot="1" x14ac:dyDescent="0.35">
      <c r="B47" s="117"/>
      <c r="C47" s="324" t="s">
        <v>4</v>
      </c>
      <c r="D47" s="324"/>
      <c r="E47" s="324"/>
      <c r="F47" s="120"/>
      <c r="G47" s="117"/>
      <c r="H47" s="118"/>
      <c r="I47" s="118"/>
      <c r="J47" s="119"/>
      <c r="K47" s="117"/>
      <c r="L47" s="118"/>
      <c r="M47" s="118"/>
      <c r="N47" s="119"/>
      <c r="O47" s="117"/>
      <c r="P47" s="118"/>
      <c r="Q47" s="118"/>
      <c r="R47" s="119"/>
      <c r="S47" s="117"/>
      <c r="T47" s="118"/>
      <c r="U47" s="118"/>
      <c r="V47" s="119"/>
      <c r="W47" s="41"/>
      <c r="X47" s="42"/>
      <c r="Y47" s="42"/>
      <c r="Z47" s="44"/>
      <c r="AA47" s="117"/>
      <c r="AB47" s="118"/>
      <c r="AC47" s="118"/>
      <c r="AD47" s="119"/>
      <c r="AE47" s="117"/>
      <c r="AF47" s="118"/>
      <c r="AG47" s="118"/>
      <c r="AH47" s="119"/>
      <c r="AI47" s="117"/>
      <c r="AJ47" s="118"/>
      <c r="AK47" s="118"/>
      <c r="AL47" s="119"/>
      <c r="AM47" s="117"/>
      <c r="AN47" s="118"/>
      <c r="AO47" s="118"/>
      <c r="AP47" s="119"/>
      <c r="AQ47" s="117"/>
      <c r="AR47" s="118"/>
      <c r="AS47" s="118"/>
      <c r="AT47" s="118"/>
      <c r="AU47" s="9"/>
      <c r="AV47" s="7"/>
    </row>
    <row r="96" spans="50:52" ht="15.75" x14ac:dyDescent="0.25">
      <c r="AX96" s="60"/>
      <c r="AY96" s="60"/>
      <c r="AZ96" s="60"/>
    </row>
    <row r="97" spans="2:53" ht="15.75" x14ac:dyDescent="0.25">
      <c r="AX97" s="60"/>
      <c r="AY97" s="60"/>
      <c r="AZ97" s="60"/>
    </row>
    <row r="98" spans="2:53" x14ac:dyDescent="0.3">
      <c r="AX98" s="76"/>
      <c r="AY98" s="76"/>
      <c r="AZ98" s="77"/>
    </row>
    <row r="101" spans="2:53" x14ac:dyDescent="0.3">
      <c r="AL101" s="49"/>
    </row>
    <row r="102" spans="2:53" ht="15.75" x14ac:dyDescent="0.25">
      <c r="AL102" s="49"/>
      <c r="AX102" s="78"/>
      <c r="AY102" s="78"/>
      <c r="AZ102" s="60"/>
    </row>
    <row r="103" spans="2:53" ht="15.75" x14ac:dyDescent="0.25">
      <c r="AL103" s="49"/>
      <c r="AX103" s="79"/>
      <c r="AY103" s="79"/>
      <c r="AZ103" s="80"/>
    </row>
    <row r="104" spans="2:53" ht="18" x14ac:dyDescent="0.25">
      <c r="B104" s="50" t="s">
        <v>136</v>
      </c>
      <c r="K104" s="50" t="s">
        <v>176</v>
      </c>
      <c r="AL104" s="49"/>
      <c r="AX104" s="79"/>
      <c r="AY104" s="79"/>
      <c r="AZ104" s="80"/>
    </row>
    <row r="105" spans="2:53" x14ac:dyDescent="0.3">
      <c r="AL105" s="49"/>
      <c r="AX105" s="79"/>
      <c r="AZ105" s="80"/>
    </row>
    <row r="106" spans="2:53" x14ac:dyDescent="0.3">
      <c r="K106" s="61" t="s">
        <v>32</v>
      </c>
      <c r="L106" s="61" t="s">
        <v>33</v>
      </c>
      <c r="M106" s="61" t="s">
        <v>34</v>
      </c>
      <c r="N106" s="61" t="s">
        <v>35</v>
      </c>
      <c r="AL106" s="49"/>
    </row>
    <row r="107" spans="2:53" x14ac:dyDescent="0.3">
      <c r="B107" s="263"/>
      <c r="C107" s="163"/>
      <c r="K107" s="136">
        <v>0</v>
      </c>
      <c r="L107" s="136">
        <v>0</v>
      </c>
      <c r="M107" s="136">
        <v>0</v>
      </c>
      <c r="N107" s="136">
        <v>0</v>
      </c>
      <c r="O107" s="315"/>
      <c r="AL107" s="49"/>
    </row>
    <row r="108" spans="2:53" x14ac:dyDescent="0.3">
      <c r="AL108" s="49"/>
    </row>
    <row r="109" spans="2:53" ht="18.75" x14ac:dyDescent="0.3">
      <c r="B109" s="50" t="s">
        <v>17</v>
      </c>
      <c r="Z109" s="50" t="s">
        <v>97</v>
      </c>
      <c r="AA109" s="144"/>
      <c r="AB109" s="145"/>
      <c r="AC109" s="145"/>
      <c r="AD109" s="145"/>
      <c r="AK109" s="115" t="s">
        <v>92</v>
      </c>
      <c r="AL109" s="61"/>
      <c r="AM109" s="49"/>
      <c r="AN109" s="61"/>
      <c r="AO109" s="115" t="s">
        <v>93</v>
      </c>
      <c r="AP109" s="49"/>
      <c r="AW109" s="50" t="s">
        <v>108</v>
      </c>
    </row>
    <row r="110" spans="2:53" x14ac:dyDescent="0.3">
      <c r="AW110" s="74"/>
    </row>
    <row r="111" spans="2:53" s="49" customFormat="1" ht="15.75" x14ac:dyDescent="0.3">
      <c r="C111" s="61">
        <v>1</v>
      </c>
      <c r="D111" s="61"/>
      <c r="E111" s="61">
        <v>2</v>
      </c>
      <c r="F111" s="61"/>
      <c r="G111" s="61">
        <v>3</v>
      </c>
      <c r="H111" s="61"/>
      <c r="I111" s="61">
        <v>4</v>
      </c>
      <c r="J111" s="61"/>
      <c r="K111" s="61">
        <v>5</v>
      </c>
      <c r="L111" s="61"/>
      <c r="M111" s="61">
        <v>6</v>
      </c>
      <c r="N111" s="61"/>
      <c r="O111" s="61">
        <v>7</v>
      </c>
      <c r="P111" s="61"/>
      <c r="Q111" s="61">
        <v>8</v>
      </c>
      <c r="R111" s="61"/>
      <c r="S111" s="61">
        <v>9</v>
      </c>
      <c r="T111" s="62"/>
      <c r="U111" s="61"/>
      <c r="AE111" s="61"/>
      <c r="AF111" s="132" t="s">
        <v>94</v>
      </c>
      <c r="AG111" s="61" t="s">
        <v>90</v>
      </c>
      <c r="AH111" s="115" t="s">
        <v>91</v>
      </c>
      <c r="AI111" s="116"/>
      <c r="AJ111" s="116"/>
      <c r="AK111" s="115" t="s">
        <v>95</v>
      </c>
      <c r="AT111" s="74"/>
      <c r="AU111" s="74"/>
      <c r="AW111" s="61" t="s">
        <v>109</v>
      </c>
      <c r="AX111" s="61" t="s">
        <v>130</v>
      </c>
      <c r="AY111" s="61" t="s">
        <v>119</v>
      </c>
      <c r="AZ111" s="61" t="s">
        <v>139</v>
      </c>
    </row>
    <row r="112" spans="2:53" s="49" customFormat="1" ht="15.75" x14ac:dyDescent="0.3">
      <c r="E112" s="62"/>
      <c r="I112" s="62"/>
      <c r="M112" s="62"/>
      <c r="Q112" s="62"/>
      <c r="Z112" s="133">
        <v>1</v>
      </c>
      <c r="AA112" s="139"/>
      <c r="AB112" s="139"/>
      <c r="AC112" s="139"/>
      <c r="AD112" s="139"/>
      <c r="AE112" s="139"/>
      <c r="AF112" s="140" t="s">
        <v>98</v>
      </c>
      <c r="AG112" s="136">
        <v>1</v>
      </c>
      <c r="AH112" s="136">
        <v>0</v>
      </c>
      <c r="AI112" s="135"/>
      <c r="AJ112" s="135"/>
      <c r="AK112" s="146" t="str">
        <f t="array" ref="AK112:AK120">IFERROR(INDEX($AF$112:$AF$120,SMALL(IF($AG$112:$AG$120=1,ROW($AG$112:$AG$120)-ROW(INDEX($AG$112:$AG$120,1,1))+1),Z112:Z120)),"")</f>
        <v>Battleship</v>
      </c>
      <c r="AL112" s="147"/>
      <c r="AM112" s="148"/>
      <c r="AN112" s="149"/>
      <c r="AO112" s="148"/>
      <c r="AP112" s="148"/>
      <c r="AQ112" s="150"/>
      <c r="AT112" s="74"/>
      <c r="AU112" s="74"/>
      <c r="AW112" s="163">
        <v>1</v>
      </c>
      <c r="AX112" s="163"/>
      <c r="AY112" s="163" t="str">
        <f>IFERROR(VLOOKUP(_xlfn.NUMBERVALUE(RIGHT(LEFT(AX112,LEN(AX112)-2),2)),$B$165:$C$204,2,FALSE),"")</f>
        <v/>
      </c>
      <c r="AZ112" s="163"/>
      <c r="BA112" s="161"/>
    </row>
    <row r="113" spans="1:54" s="7" customFormat="1" ht="18.95" customHeight="1" x14ac:dyDescent="0.25">
      <c r="C113" s="51"/>
      <c r="E113" s="51"/>
      <c r="G113" s="51"/>
      <c r="I113" s="51"/>
      <c r="K113" s="51"/>
      <c r="M113" s="51"/>
      <c r="O113" s="51"/>
      <c r="Q113" s="51"/>
      <c r="S113" s="51"/>
      <c r="Z113" s="133">
        <v>2</v>
      </c>
      <c r="AA113" s="141"/>
      <c r="AB113" s="141"/>
      <c r="AC113" s="141"/>
      <c r="AD113" s="141"/>
      <c r="AE113" s="141"/>
      <c r="AF113" s="140" t="s">
        <v>99</v>
      </c>
      <c r="AG113" s="136">
        <v>1</v>
      </c>
      <c r="AH113" s="136">
        <v>0</v>
      </c>
      <c r="AI113" s="135"/>
      <c r="AJ113" s="135"/>
      <c r="AK113" s="146" t="str">
        <v>Boot</v>
      </c>
      <c r="AL113" s="147"/>
      <c r="AM113" s="151"/>
      <c r="AN113" s="151"/>
      <c r="AO113" s="152"/>
      <c r="AP113" s="152"/>
      <c r="AQ113" s="153"/>
      <c r="AT113" s="78"/>
      <c r="AU113" s="78"/>
      <c r="AW113" s="163">
        <v>2</v>
      </c>
      <c r="AX113" s="163"/>
      <c r="AY113" s="163" t="str">
        <f t="shared" ref="AY113:AY115" si="0">IFERROR(VLOOKUP(_xlfn.NUMBERVALUE(RIGHT(LEFT(AX113,LEN(AX113)-2),2)),$B$165:$C$204,2,FALSE),"")</f>
        <v/>
      </c>
      <c r="AZ113" s="163"/>
      <c r="BA113" s="161"/>
    </row>
    <row r="114" spans="1:54" ht="15.75" x14ac:dyDescent="0.25">
      <c r="Z114" s="133">
        <v>3</v>
      </c>
      <c r="AA114" s="142"/>
      <c r="AB114" s="142"/>
      <c r="AC114" s="142"/>
      <c r="AD114" s="142"/>
      <c r="AE114" s="142"/>
      <c r="AF114" s="140" t="s">
        <v>100</v>
      </c>
      <c r="AG114" s="136">
        <v>1</v>
      </c>
      <c r="AH114" s="136">
        <v>0</v>
      </c>
      <c r="AI114" s="138"/>
      <c r="AJ114" s="135"/>
      <c r="AK114" s="146" t="str">
        <v>Cat</v>
      </c>
      <c r="AL114" s="154"/>
      <c r="AM114" s="151"/>
      <c r="AN114" s="151"/>
      <c r="AO114" s="152"/>
      <c r="AP114" s="152"/>
      <c r="AQ114" s="153"/>
      <c r="AW114" s="163">
        <v>3</v>
      </c>
      <c r="AX114" s="163"/>
      <c r="AY114" s="163" t="str">
        <f t="shared" si="0"/>
        <v/>
      </c>
      <c r="AZ114" s="163"/>
      <c r="BA114" s="161"/>
    </row>
    <row r="115" spans="1:54" ht="18" x14ac:dyDescent="0.25">
      <c r="B115" s="50" t="s">
        <v>18</v>
      </c>
      <c r="Q115" s="50"/>
      <c r="R115" s="7"/>
      <c r="S115" s="7"/>
      <c r="T115" s="7"/>
      <c r="Z115" s="133">
        <v>4</v>
      </c>
      <c r="AA115" s="142"/>
      <c r="AB115" s="142"/>
      <c r="AC115" s="142"/>
      <c r="AD115" s="142"/>
      <c r="AE115" s="142"/>
      <c r="AF115" s="140" t="s">
        <v>101</v>
      </c>
      <c r="AG115" s="136">
        <v>1</v>
      </c>
      <c r="AH115" s="136">
        <v>0</v>
      </c>
      <c r="AI115" s="134"/>
      <c r="AJ115" s="135"/>
      <c r="AK115" s="146" t="str">
        <v>Iron</v>
      </c>
      <c r="AL115" s="147"/>
      <c r="AM115" s="151"/>
      <c r="AN115" s="151"/>
      <c r="AO115" s="152"/>
      <c r="AP115" s="152"/>
      <c r="AQ115" s="153"/>
      <c r="AW115" s="163">
        <v>4</v>
      </c>
      <c r="AX115" s="163"/>
      <c r="AY115" s="163" t="str">
        <f t="shared" si="0"/>
        <v/>
      </c>
      <c r="AZ115" s="163"/>
      <c r="BA115" s="161"/>
    </row>
    <row r="116" spans="1:54" x14ac:dyDescent="0.3">
      <c r="R116" s="7"/>
      <c r="S116" s="7"/>
      <c r="T116" s="7"/>
      <c r="Z116" s="133">
        <v>5</v>
      </c>
      <c r="AA116" s="142"/>
      <c r="AB116" s="142"/>
      <c r="AC116" s="142"/>
      <c r="AD116" s="142"/>
      <c r="AE116" s="142"/>
      <c r="AF116" s="140" t="s">
        <v>102</v>
      </c>
      <c r="AG116" s="136">
        <v>1</v>
      </c>
      <c r="AH116" s="136">
        <v>0</v>
      </c>
      <c r="AI116" s="134"/>
      <c r="AJ116" s="135"/>
      <c r="AK116" s="146" t="str">
        <v>Racecar</v>
      </c>
      <c r="AL116" s="147"/>
      <c r="AM116" s="151"/>
      <c r="AN116" s="151"/>
      <c r="AO116" s="152"/>
      <c r="AP116" s="152"/>
      <c r="AQ116" s="153"/>
      <c r="BA116" s="161"/>
    </row>
    <row r="117" spans="1:54" s="48" customFormat="1" x14ac:dyDescent="0.3">
      <c r="C117" s="62">
        <v>1</v>
      </c>
      <c r="D117" s="62"/>
      <c r="E117" s="62">
        <v>2</v>
      </c>
      <c r="F117" s="62"/>
      <c r="G117" s="62">
        <v>3</v>
      </c>
      <c r="H117" s="62"/>
      <c r="I117" s="62">
        <v>4</v>
      </c>
      <c r="J117" s="62"/>
      <c r="K117" s="62">
        <v>5</v>
      </c>
      <c r="L117" s="62"/>
      <c r="M117" s="62">
        <v>6</v>
      </c>
      <c r="N117" s="62"/>
      <c r="R117" s="308"/>
      <c r="S117" s="308"/>
      <c r="T117" s="308"/>
      <c r="Z117" s="133">
        <v>6</v>
      </c>
      <c r="AA117" s="143"/>
      <c r="AB117" s="143"/>
      <c r="AC117" s="143"/>
      <c r="AD117" s="143"/>
      <c r="AE117" s="143"/>
      <c r="AF117" s="140" t="s">
        <v>103</v>
      </c>
      <c r="AG117" s="136">
        <v>1</v>
      </c>
      <c r="AH117" s="136">
        <v>0</v>
      </c>
      <c r="AI117" s="134"/>
      <c r="AJ117" s="135"/>
      <c r="AK117" s="146" t="str">
        <v>Scottie Dog</v>
      </c>
      <c r="AL117" s="147"/>
      <c r="AM117" s="155"/>
      <c r="AN117" s="155"/>
      <c r="AO117" s="156"/>
      <c r="AP117" s="156"/>
      <c r="AQ117" s="157"/>
      <c r="AV117" s="74"/>
      <c r="AW117" s="74"/>
      <c r="AX117" s="75"/>
      <c r="AY117" s="69"/>
      <c r="AZ117" s="69"/>
      <c r="BA117" s="161"/>
    </row>
    <row r="118" spans="1:54" s="64" customFormat="1" ht="26.1" customHeight="1" x14ac:dyDescent="0.3">
      <c r="B118" s="65" t="s">
        <v>19</v>
      </c>
      <c r="C118" s="66"/>
      <c r="E118" s="66"/>
      <c r="G118" s="66"/>
      <c r="I118" s="66"/>
      <c r="K118" s="66"/>
      <c r="M118" s="66"/>
      <c r="N118" s="82"/>
      <c r="R118" s="309"/>
      <c r="S118" s="310"/>
      <c r="T118" s="311"/>
      <c r="Z118" s="133">
        <v>7</v>
      </c>
      <c r="AA118" s="142"/>
      <c r="AB118" s="142"/>
      <c r="AC118" s="142"/>
      <c r="AD118" s="142"/>
      <c r="AE118" s="142"/>
      <c r="AF118" s="140" t="s">
        <v>104</v>
      </c>
      <c r="AG118" s="136">
        <v>1</v>
      </c>
      <c r="AH118" s="136">
        <v>0</v>
      </c>
      <c r="AI118" s="137"/>
      <c r="AJ118" s="135"/>
      <c r="AK118" s="146" t="str">
        <v>Top Hat</v>
      </c>
      <c r="AL118" s="158"/>
      <c r="AM118" s="154"/>
      <c r="AN118" s="154"/>
      <c r="AO118" s="159"/>
      <c r="AP118" s="159"/>
      <c r="AQ118" s="160"/>
      <c r="AV118" s="74"/>
      <c r="AW118" s="74"/>
      <c r="AX118" s="75"/>
      <c r="AY118" s="70"/>
      <c r="AZ118" s="70"/>
      <c r="BA118" s="161"/>
    </row>
    <row r="119" spans="1:54" s="64" customFormat="1" ht="15.75" x14ac:dyDescent="0.3">
      <c r="B119" s="67"/>
      <c r="C119" s="62">
        <v>1</v>
      </c>
      <c r="D119" s="62"/>
      <c r="E119" s="62">
        <v>2</v>
      </c>
      <c r="F119" s="62"/>
      <c r="G119" s="62">
        <v>3</v>
      </c>
      <c r="H119" s="62"/>
      <c r="I119" s="62">
        <v>4</v>
      </c>
      <c r="J119" s="62"/>
      <c r="K119" s="62">
        <v>5</v>
      </c>
      <c r="L119" s="62"/>
      <c r="M119" s="62">
        <v>6</v>
      </c>
      <c r="N119" s="62"/>
      <c r="P119" s="67"/>
      <c r="R119" s="82"/>
      <c r="S119" s="82"/>
      <c r="T119" s="82"/>
      <c r="Z119" s="133">
        <v>8</v>
      </c>
      <c r="AA119" s="142"/>
      <c r="AB119" s="142"/>
      <c r="AC119" s="142"/>
      <c r="AD119" s="142"/>
      <c r="AE119" s="142"/>
      <c r="AF119" s="140" t="s">
        <v>105</v>
      </c>
      <c r="AG119" s="136">
        <v>1</v>
      </c>
      <c r="AH119" s="136">
        <v>0</v>
      </c>
      <c r="AI119" s="134"/>
      <c r="AJ119" s="135"/>
      <c r="AK119" s="146" t="str">
        <v>T-Rex</v>
      </c>
      <c r="AL119" s="154"/>
      <c r="AM119" s="154"/>
      <c r="AN119" s="154"/>
      <c r="AO119" s="159"/>
      <c r="AP119" s="159"/>
      <c r="AQ119" s="160"/>
      <c r="AV119" s="74"/>
      <c r="AW119" s="74"/>
      <c r="AX119" s="75"/>
      <c r="AY119" s="70"/>
      <c r="AZ119" s="70"/>
      <c r="BA119" s="161"/>
    </row>
    <row r="120" spans="1:54" s="64" customFormat="1" ht="26.1" customHeight="1" x14ac:dyDescent="0.3">
      <c r="B120" s="65" t="s">
        <v>20</v>
      </c>
      <c r="C120" s="66"/>
      <c r="E120" s="66"/>
      <c r="G120" s="66"/>
      <c r="I120" s="66"/>
      <c r="K120" s="66"/>
      <c r="M120" s="66"/>
      <c r="N120" s="82"/>
      <c r="R120" s="82"/>
      <c r="S120" s="310"/>
      <c r="T120" s="311"/>
      <c r="Z120" s="133">
        <v>9</v>
      </c>
      <c r="AA120" s="142"/>
      <c r="AB120" s="142"/>
      <c r="AC120" s="142"/>
      <c r="AD120" s="142"/>
      <c r="AE120" s="142"/>
      <c r="AF120" s="140" t="s">
        <v>106</v>
      </c>
      <c r="AG120" s="136">
        <v>1</v>
      </c>
      <c r="AH120" s="136">
        <v>0</v>
      </c>
      <c r="AI120" s="134"/>
      <c r="AJ120" s="135"/>
      <c r="AK120" s="146" t="str">
        <v>Wheelbarrow</v>
      </c>
      <c r="AL120" s="154"/>
      <c r="AM120" s="154"/>
      <c r="AN120" s="154"/>
      <c r="AO120" s="159"/>
      <c r="AP120" s="159"/>
      <c r="AQ120" s="160"/>
      <c r="AV120" s="74"/>
      <c r="AW120" s="74"/>
      <c r="AX120" s="75"/>
      <c r="AY120" s="70"/>
      <c r="AZ120" s="70"/>
      <c r="BA120" s="161"/>
    </row>
    <row r="121" spans="1:54" x14ac:dyDescent="0.3">
      <c r="A121" s="63"/>
    </row>
    <row r="122" spans="1:54" ht="18.75" x14ac:dyDescent="0.3">
      <c r="A122" s="63"/>
      <c r="B122" s="50" t="s">
        <v>21</v>
      </c>
    </row>
    <row r="123" spans="1:54" ht="18.75" x14ac:dyDescent="0.3">
      <c r="A123" s="63"/>
      <c r="C123" s="50"/>
    </row>
    <row r="124" spans="1:54" s="83" customFormat="1" ht="9" x14ac:dyDescent="0.15">
      <c r="C124" s="84">
        <v>1</v>
      </c>
      <c r="D124" s="84">
        <v>2</v>
      </c>
      <c r="E124" s="84">
        <v>3</v>
      </c>
      <c r="F124" s="84">
        <v>4</v>
      </c>
      <c r="G124" s="84">
        <v>5</v>
      </c>
      <c r="H124" s="84">
        <v>6</v>
      </c>
      <c r="I124" s="84">
        <v>7</v>
      </c>
      <c r="J124" s="84">
        <v>8</v>
      </c>
      <c r="K124" s="84">
        <v>9</v>
      </c>
      <c r="L124" s="84">
        <v>10</v>
      </c>
      <c r="M124" s="84">
        <v>11</v>
      </c>
      <c r="N124" s="84">
        <v>12</v>
      </c>
      <c r="O124" s="84">
        <v>13</v>
      </c>
      <c r="P124" s="84">
        <v>14</v>
      </c>
      <c r="Q124" s="84">
        <v>15</v>
      </c>
      <c r="R124" s="84">
        <v>16</v>
      </c>
      <c r="S124" s="84">
        <v>17</v>
      </c>
      <c r="T124" s="84">
        <v>18</v>
      </c>
      <c r="U124" s="84">
        <v>19</v>
      </c>
      <c r="V124" s="84">
        <v>20</v>
      </c>
      <c r="W124" s="84">
        <v>21</v>
      </c>
      <c r="X124" s="84">
        <v>22</v>
      </c>
      <c r="Y124" s="84">
        <v>23</v>
      </c>
      <c r="Z124" s="84">
        <v>24</v>
      </c>
      <c r="AA124" s="84">
        <v>25</v>
      </c>
      <c r="AB124" s="84">
        <v>26</v>
      </c>
      <c r="AC124" s="84">
        <v>27</v>
      </c>
      <c r="AD124" s="84">
        <v>28</v>
      </c>
      <c r="AE124" s="84">
        <v>29</v>
      </c>
      <c r="AF124" s="84">
        <v>30</v>
      </c>
      <c r="AG124" s="84">
        <v>31</v>
      </c>
      <c r="AH124" s="84">
        <v>32</v>
      </c>
      <c r="AI124" s="85"/>
      <c r="AJ124" s="85"/>
      <c r="AK124" s="85"/>
      <c r="AL124" s="85"/>
      <c r="AM124" s="85"/>
      <c r="AN124" s="85"/>
      <c r="AQ124" s="86"/>
    </row>
    <row r="125" spans="1:54" x14ac:dyDescent="0.3">
      <c r="B125" s="65" t="s">
        <v>22</v>
      </c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O125" s="74"/>
      <c r="AP125" s="74"/>
      <c r="AQ125" s="75"/>
      <c r="AR125" s="68"/>
      <c r="AS125" s="68"/>
      <c r="AX125" s="1"/>
      <c r="AY125" s="1"/>
      <c r="AZ125" s="1"/>
      <c r="BA125" s="1"/>
      <c r="BB125" s="1"/>
    </row>
    <row r="126" spans="1:54" s="83" customFormat="1" ht="9" x14ac:dyDescent="0.15">
      <c r="B126" s="87"/>
      <c r="C126" s="84">
        <v>1</v>
      </c>
      <c r="D126" s="84">
        <v>2</v>
      </c>
      <c r="E126" s="84">
        <v>3</v>
      </c>
      <c r="F126" s="84">
        <v>4</v>
      </c>
      <c r="G126" s="84">
        <v>5</v>
      </c>
      <c r="H126" s="84">
        <v>6</v>
      </c>
      <c r="I126" s="84">
        <v>7</v>
      </c>
      <c r="J126" s="84">
        <v>8</v>
      </c>
      <c r="K126" s="84">
        <v>9</v>
      </c>
      <c r="L126" s="84">
        <v>10</v>
      </c>
      <c r="M126" s="84">
        <v>11</v>
      </c>
      <c r="N126" s="84">
        <v>12</v>
      </c>
      <c r="AW126" s="86"/>
    </row>
    <row r="127" spans="1:54" ht="22.5" customHeight="1" x14ac:dyDescent="0.3">
      <c r="B127" s="65" t="s">
        <v>23</v>
      </c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AU127" s="74"/>
      <c r="AV127" s="74"/>
      <c r="AW127" s="75"/>
      <c r="AX127" s="68"/>
      <c r="AY127" s="68"/>
      <c r="AZ127" s="1"/>
      <c r="BA127" s="1"/>
      <c r="BB127" s="1"/>
    </row>
    <row r="128" spans="1:54" x14ac:dyDescent="0.3">
      <c r="A128" s="63"/>
    </row>
    <row r="129" spans="2:60" ht="18.75" x14ac:dyDescent="0.3">
      <c r="B129" s="50" t="s">
        <v>36</v>
      </c>
      <c r="O129" s="78" t="s">
        <v>38</v>
      </c>
      <c r="P129" s="78"/>
      <c r="Q129" s="78"/>
      <c r="R129" s="78"/>
      <c r="S129" s="78"/>
      <c r="T129" s="78"/>
      <c r="U129" s="78"/>
      <c r="V129" s="78"/>
      <c r="W129" s="78" t="s">
        <v>42</v>
      </c>
      <c r="X129" s="78"/>
      <c r="Y129" s="78"/>
      <c r="Z129" s="78"/>
      <c r="AA129" s="78"/>
      <c r="AB129" s="78"/>
      <c r="AC129" s="78" t="s">
        <v>43</v>
      </c>
      <c r="AD129" s="78"/>
      <c r="AE129" s="78"/>
      <c r="AF129" s="78"/>
      <c r="AG129" s="78"/>
    </row>
    <row r="130" spans="2:60" x14ac:dyDescent="0.3">
      <c r="B130" s="85">
        <v>1</v>
      </c>
      <c r="C130" s="85">
        <v>2</v>
      </c>
      <c r="D130" s="85">
        <v>3</v>
      </c>
      <c r="E130" s="85">
        <v>4</v>
      </c>
      <c r="F130" s="85">
        <v>5</v>
      </c>
      <c r="G130" s="85">
        <v>6</v>
      </c>
      <c r="H130" s="85">
        <v>7</v>
      </c>
      <c r="I130" s="85">
        <v>8</v>
      </c>
      <c r="J130" s="85">
        <v>9</v>
      </c>
      <c r="K130" s="85">
        <v>10</v>
      </c>
      <c r="L130" s="85">
        <v>11</v>
      </c>
      <c r="M130" s="85">
        <v>12</v>
      </c>
      <c r="N130" s="85">
        <v>13</v>
      </c>
      <c r="O130" s="85">
        <v>14</v>
      </c>
      <c r="P130" s="85">
        <v>15</v>
      </c>
      <c r="Q130" s="85">
        <v>16</v>
      </c>
      <c r="R130" s="85">
        <v>17</v>
      </c>
      <c r="S130" s="85">
        <v>18</v>
      </c>
      <c r="T130" s="85">
        <v>19</v>
      </c>
    </row>
    <row r="131" spans="2:60" s="63" customFormat="1" ht="12.75" x14ac:dyDescent="0.25">
      <c r="N131" s="84" t="s">
        <v>32</v>
      </c>
      <c r="O131" s="84" t="s">
        <v>33</v>
      </c>
      <c r="P131" s="84" t="s">
        <v>34</v>
      </c>
      <c r="Q131" s="84" t="s">
        <v>35</v>
      </c>
      <c r="R131" s="84" t="s">
        <v>37</v>
      </c>
      <c r="S131" s="84" t="s">
        <v>22</v>
      </c>
      <c r="T131" s="84" t="s">
        <v>23</v>
      </c>
      <c r="W131" s="62" t="s">
        <v>32</v>
      </c>
      <c r="AG131" s="62" t="s">
        <v>33</v>
      </c>
      <c r="AQ131" s="62" t="s">
        <v>34</v>
      </c>
      <c r="AZ131" s="314" t="s">
        <v>35</v>
      </c>
      <c r="BE131" s="88" t="s">
        <v>177</v>
      </c>
    </row>
    <row r="132" spans="2:60" s="63" customFormat="1" ht="12.75" x14ac:dyDescent="0.25">
      <c r="B132" s="85">
        <v>1</v>
      </c>
      <c r="D132" s="268"/>
      <c r="E132" s="268"/>
      <c r="F132" s="269"/>
      <c r="G132" s="269"/>
      <c r="H132" s="269"/>
      <c r="I132" s="269"/>
      <c r="J132" s="269"/>
      <c r="K132" s="269"/>
      <c r="L132" s="269"/>
      <c r="M132" s="270" t="str">
        <f>IF(ISBLANK('Property Details'!D6),'Property Details'!C6,'Property Details'!D6)</f>
        <v>OLD KENT ROAD</v>
      </c>
      <c r="N132" s="90">
        <v>0</v>
      </c>
      <c r="O132" s="90">
        <v>0</v>
      </c>
      <c r="P132" s="90">
        <v>0</v>
      </c>
      <c r="Q132" s="90">
        <v>0</v>
      </c>
      <c r="R132" s="90">
        <v>0</v>
      </c>
      <c r="S132" s="90">
        <v>0</v>
      </c>
      <c r="T132" s="90">
        <v>0</v>
      </c>
      <c r="V132" s="85">
        <v>1</v>
      </c>
      <c r="W132" s="104" t="str">
        <f t="array" ref="W132:W159">IFERROR(INDEX($M$132:$M$159,SMALL(IF($N$132:$N$159=1,ROW($N$132:$N$159)-ROW(INDEX($N$132:$N$159,1,1))+1),B132:B159)),"")</f>
        <v/>
      </c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4" t="str">
        <f t="array" ref="AG132:AG159">IFERROR(INDEX($M$132:$M$159,SMALL(IF($O$132:$O$159=1,ROW($O$132:$O$159)-ROW(INDEX($O$132:$O$159,1,1))+1),B132:B159)),"")</f>
        <v/>
      </c>
      <c r="AH132" s="105"/>
      <c r="AI132" s="105"/>
      <c r="AJ132" s="105"/>
      <c r="AK132" s="105"/>
      <c r="AL132" s="105"/>
      <c r="AM132" s="105"/>
      <c r="AN132" s="105"/>
      <c r="AO132" s="105"/>
      <c r="AP132" s="106"/>
      <c r="AQ132" s="104" t="str">
        <f t="array" ref="AQ132:AQ159">IFERROR(INDEX($M$132:$M$159,SMALL(IF($P$132:$P$159=1,ROW($P$132:$P$159)-ROW(INDEX($P$132:$P$159,1,1))+1),B132:B159)),"")</f>
        <v/>
      </c>
      <c r="AR132" s="105"/>
      <c r="AS132" s="105"/>
      <c r="AT132" s="105"/>
      <c r="AU132" s="105"/>
      <c r="AV132" s="105"/>
      <c r="AW132" s="105"/>
      <c r="AX132" s="105"/>
      <c r="AY132" s="106"/>
      <c r="AZ132" s="104" t="str">
        <f t="array" ref="AZ132:AZ159">IFERROR(INDEX($M$132:$M$159,SMALL(IF($Q$132:$Q$159=1,ROW($Q$132:$Q$159)-ROW(INDEX($Q$132:$Q$159,1,1))+1),B132:B159)),"")</f>
        <v/>
      </c>
      <c r="BA132" s="105"/>
      <c r="BB132" s="105"/>
      <c r="BC132" s="106"/>
      <c r="BE132" s="104" t="str">
        <f t="shared" ref="BE132:BE159" si="1">IF(Player=1,W132,IF(Player=2,AG132,IF(Player=3,AQ132,AZ132)))</f>
        <v/>
      </c>
      <c r="BF132" s="105"/>
      <c r="BG132" s="105"/>
      <c r="BH132" s="106"/>
    </row>
    <row r="133" spans="2:60" s="63" customFormat="1" ht="12.75" x14ac:dyDescent="0.25">
      <c r="B133" s="85">
        <v>2</v>
      </c>
      <c r="D133" s="268"/>
      <c r="E133" s="268"/>
      <c r="F133" s="269"/>
      <c r="G133" s="269"/>
      <c r="H133" s="269"/>
      <c r="I133" s="269"/>
      <c r="J133" s="269"/>
      <c r="K133" s="269"/>
      <c r="L133" s="269"/>
      <c r="M133" s="270" t="str">
        <f>IF(ISBLANK('Property Details'!D7),'Property Details'!C7,'Property Details'!D7)</f>
        <v>WHITECHAPEL ROAD</v>
      </c>
      <c r="N133" s="90">
        <v>0</v>
      </c>
      <c r="O133" s="90">
        <v>0</v>
      </c>
      <c r="P133" s="90">
        <v>0</v>
      </c>
      <c r="Q133" s="90">
        <v>0</v>
      </c>
      <c r="R133" s="90">
        <v>0</v>
      </c>
      <c r="S133" s="90">
        <v>0</v>
      </c>
      <c r="T133" s="90">
        <v>0</v>
      </c>
      <c r="V133" s="85">
        <v>2</v>
      </c>
      <c r="W133" s="104" t="str">
        <v/>
      </c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4" t="str">
        <v/>
      </c>
      <c r="AH133" s="105"/>
      <c r="AI133" s="105"/>
      <c r="AJ133" s="105"/>
      <c r="AK133" s="105"/>
      <c r="AL133" s="105"/>
      <c r="AM133" s="105"/>
      <c r="AN133" s="105"/>
      <c r="AO133" s="105"/>
      <c r="AP133" s="106"/>
      <c r="AQ133" s="104" t="str">
        <v/>
      </c>
      <c r="AR133" s="105"/>
      <c r="AS133" s="105"/>
      <c r="AT133" s="105"/>
      <c r="AU133" s="105"/>
      <c r="AV133" s="105"/>
      <c r="AW133" s="105"/>
      <c r="AX133" s="105"/>
      <c r="AY133" s="106"/>
      <c r="AZ133" s="104" t="str">
        <v/>
      </c>
      <c r="BA133" s="105"/>
      <c r="BB133" s="105"/>
      <c r="BC133" s="106"/>
      <c r="BE133" s="104" t="str">
        <f t="shared" si="1"/>
        <v/>
      </c>
      <c r="BF133" s="105"/>
      <c r="BG133" s="105"/>
      <c r="BH133" s="106"/>
    </row>
    <row r="134" spans="2:60" s="63" customFormat="1" ht="12.75" x14ac:dyDescent="0.25">
      <c r="B134" s="85">
        <v>3</v>
      </c>
      <c r="D134" s="271"/>
      <c r="E134" s="271"/>
      <c r="F134" s="272"/>
      <c r="G134" s="272"/>
      <c r="H134" s="272"/>
      <c r="I134" s="272"/>
      <c r="J134" s="272"/>
      <c r="K134" s="272"/>
      <c r="L134" s="272"/>
      <c r="M134" s="273" t="str">
        <f>IF(ISBLANK('Property Details'!D8),'Property Details'!C8,'Property Details'!D8)</f>
        <v>THE ANGEL ISLINGTON</v>
      </c>
      <c r="N134" s="90">
        <v>0</v>
      </c>
      <c r="O134" s="90">
        <v>0</v>
      </c>
      <c r="P134" s="90">
        <v>0</v>
      </c>
      <c r="Q134" s="90">
        <v>0</v>
      </c>
      <c r="R134" s="90">
        <v>0</v>
      </c>
      <c r="S134" s="90">
        <v>0</v>
      </c>
      <c r="T134" s="90">
        <v>0</v>
      </c>
      <c r="V134" s="85">
        <v>3</v>
      </c>
      <c r="W134" s="104" t="str">
        <v/>
      </c>
      <c r="X134" s="105"/>
      <c r="Y134" s="105"/>
      <c r="Z134" s="105"/>
      <c r="AA134" s="105"/>
      <c r="AB134" s="105"/>
      <c r="AC134" s="105"/>
      <c r="AD134" s="105"/>
      <c r="AE134" s="105"/>
      <c r="AF134" s="105"/>
      <c r="AG134" s="104" t="str">
        <v/>
      </c>
      <c r="AH134" s="105"/>
      <c r="AI134" s="105"/>
      <c r="AJ134" s="105"/>
      <c r="AK134" s="105"/>
      <c r="AL134" s="105"/>
      <c r="AM134" s="105"/>
      <c r="AN134" s="105"/>
      <c r="AO134" s="105"/>
      <c r="AP134" s="106"/>
      <c r="AQ134" s="104" t="str">
        <v/>
      </c>
      <c r="AR134" s="105"/>
      <c r="AS134" s="105"/>
      <c r="AT134" s="105"/>
      <c r="AU134" s="105"/>
      <c r="AV134" s="105"/>
      <c r="AW134" s="105"/>
      <c r="AX134" s="105"/>
      <c r="AY134" s="106"/>
      <c r="AZ134" s="104" t="str">
        <v/>
      </c>
      <c r="BA134" s="105"/>
      <c r="BB134" s="105"/>
      <c r="BC134" s="106"/>
      <c r="BE134" s="104" t="str">
        <f t="shared" si="1"/>
        <v/>
      </c>
      <c r="BF134" s="105"/>
      <c r="BG134" s="105"/>
      <c r="BH134" s="106"/>
    </row>
    <row r="135" spans="2:60" s="63" customFormat="1" ht="12.75" x14ac:dyDescent="0.25">
      <c r="B135" s="85">
        <v>4</v>
      </c>
      <c r="D135" s="271"/>
      <c r="E135" s="271"/>
      <c r="F135" s="272"/>
      <c r="G135" s="272"/>
      <c r="H135" s="272"/>
      <c r="I135" s="272"/>
      <c r="J135" s="272"/>
      <c r="K135" s="272"/>
      <c r="L135" s="272"/>
      <c r="M135" s="273" t="str">
        <f>IF(ISBLANK('Property Details'!D9),'Property Details'!C9,'Property Details'!D9)</f>
        <v>EUSTON ROAD</v>
      </c>
      <c r="N135" s="90">
        <v>0</v>
      </c>
      <c r="O135" s="90">
        <v>0</v>
      </c>
      <c r="P135" s="90">
        <v>0</v>
      </c>
      <c r="Q135" s="90">
        <v>0</v>
      </c>
      <c r="R135" s="90">
        <v>0</v>
      </c>
      <c r="S135" s="90">
        <v>0</v>
      </c>
      <c r="T135" s="90">
        <v>0</v>
      </c>
      <c r="V135" s="85">
        <v>4</v>
      </c>
      <c r="W135" s="104" t="str">
        <v/>
      </c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4" t="str">
        <v/>
      </c>
      <c r="AH135" s="105"/>
      <c r="AI135" s="105"/>
      <c r="AJ135" s="105"/>
      <c r="AK135" s="105"/>
      <c r="AL135" s="105"/>
      <c r="AM135" s="105"/>
      <c r="AN135" s="105"/>
      <c r="AO135" s="105"/>
      <c r="AP135" s="106"/>
      <c r="AQ135" s="104" t="str">
        <v/>
      </c>
      <c r="AR135" s="105"/>
      <c r="AS135" s="105"/>
      <c r="AT135" s="105"/>
      <c r="AU135" s="105"/>
      <c r="AV135" s="105"/>
      <c r="AW135" s="105"/>
      <c r="AX135" s="105"/>
      <c r="AY135" s="106"/>
      <c r="AZ135" s="104" t="str">
        <v/>
      </c>
      <c r="BA135" s="105"/>
      <c r="BB135" s="105"/>
      <c r="BC135" s="106"/>
      <c r="BE135" s="104" t="str">
        <f t="shared" si="1"/>
        <v/>
      </c>
      <c r="BF135" s="105"/>
      <c r="BG135" s="105"/>
      <c r="BH135" s="106"/>
    </row>
    <row r="136" spans="2:60" s="63" customFormat="1" ht="12.75" x14ac:dyDescent="0.25">
      <c r="B136" s="85">
        <v>5</v>
      </c>
      <c r="D136" s="271"/>
      <c r="E136" s="271"/>
      <c r="F136" s="272"/>
      <c r="G136" s="272"/>
      <c r="H136" s="272"/>
      <c r="I136" s="272"/>
      <c r="J136" s="272"/>
      <c r="K136" s="272"/>
      <c r="L136" s="272"/>
      <c r="M136" s="273" t="str">
        <f>IF(ISBLANK('Property Details'!D10),'Property Details'!C10,'Property Details'!D10)</f>
        <v>PENTONVILLE ROAD</v>
      </c>
      <c r="N136" s="90">
        <v>0</v>
      </c>
      <c r="O136" s="90">
        <v>0</v>
      </c>
      <c r="P136" s="90">
        <v>0</v>
      </c>
      <c r="Q136" s="90">
        <v>0</v>
      </c>
      <c r="R136" s="90">
        <v>0</v>
      </c>
      <c r="S136" s="90">
        <v>0</v>
      </c>
      <c r="T136" s="90">
        <v>0</v>
      </c>
      <c r="V136" s="85">
        <v>5</v>
      </c>
      <c r="W136" s="104" t="str">
        <v/>
      </c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4" t="str">
        <v/>
      </c>
      <c r="AH136" s="105"/>
      <c r="AI136" s="105"/>
      <c r="AJ136" s="105"/>
      <c r="AK136" s="105"/>
      <c r="AL136" s="105"/>
      <c r="AM136" s="105"/>
      <c r="AN136" s="105"/>
      <c r="AO136" s="105"/>
      <c r="AP136" s="106"/>
      <c r="AQ136" s="104" t="str">
        <v/>
      </c>
      <c r="AR136" s="105"/>
      <c r="AS136" s="105"/>
      <c r="AT136" s="105"/>
      <c r="AU136" s="105"/>
      <c r="AV136" s="105"/>
      <c r="AW136" s="105"/>
      <c r="AX136" s="105"/>
      <c r="AY136" s="106"/>
      <c r="AZ136" s="104" t="str">
        <v/>
      </c>
      <c r="BA136" s="105"/>
      <c r="BB136" s="105"/>
      <c r="BC136" s="106"/>
      <c r="BE136" s="104" t="str">
        <f t="shared" si="1"/>
        <v/>
      </c>
      <c r="BF136" s="105"/>
      <c r="BG136" s="105"/>
      <c r="BH136" s="106"/>
    </row>
    <row r="137" spans="2:60" s="63" customFormat="1" ht="12.75" x14ac:dyDescent="0.25">
      <c r="B137" s="85">
        <v>6</v>
      </c>
      <c r="D137" s="274"/>
      <c r="E137" s="274"/>
      <c r="F137" s="275"/>
      <c r="G137" s="275"/>
      <c r="H137" s="275"/>
      <c r="I137" s="275"/>
      <c r="J137" s="275"/>
      <c r="K137" s="275"/>
      <c r="L137" s="275"/>
      <c r="M137" s="276" t="str">
        <f>IF(ISBLANK('Property Details'!D11),'Property Details'!C11,'Property Details'!D11)</f>
        <v>PALL MALL</v>
      </c>
      <c r="N137" s="90">
        <v>0</v>
      </c>
      <c r="O137" s="90">
        <v>0</v>
      </c>
      <c r="P137" s="90">
        <v>0</v>
      </c>
      <c r="Q137" s="90">
        <v>0</v>
      </c>
      <c r="R137" s="90">
        <v>0</v>
      </c>
      <c r="S137" s="90">
        <v>0</v>
      </c>
      <c r="T137" s="90">
        <v>0</v>
      </c>
      <c r="V137" s="85">
        <v>6</v>
      </c>
      <c r="W137" s="104" t="str">
        <v/>
      </c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4" t="str">
        <v/>
      </c>
      <c r="AH137" s="105"/>
      <c r="AI137" s="105"/>
      <c r="AJ137" s="105"/>
      <c r="AK137" s="105"/>
      <c r="AL137" s="105"/>
      <c r="AM137" s="105"/>
      <c r="AN137" s="105"/>
      <c r="AO137" s="105"/>
      <c r="AP137" s="106"/>
      <c r="AQ137" s="104" t="str">
        <v/>
      </c>
      <c r="AR137" s="105"/>
      <c r="AS137" s="105"/>
      <c r="AT137" s="105"/>
      <c r="AU137" s="105"/>
      <c r="AV137" s="105"/>
      <c r="AW137" s="105"/>
      <c r="AX137" s="105"/>
      <c r="AY137" s="106"/>
      <c r="AZ137" s="104" t="str">
        <v/>
      </c>
      <c r="BA137" s="105"/>
      <c r="BB137" s="105"/>
      <c r="BC137" s="106"/>
      <c r="BE137" s="104" t="str">
        <f t="shared" si="1"/>
        <v/>
      </c>
      <c r="BF137" s="105"/>
      <c r="BG137" s="105"/>
      <c r="BH137" s="106"/>
    </row>
    <row r="138" spans="2:60" s="63" customFormat="1" ht="12.75" x14ac:dyDescent="0.25">
      <c r="B138" s="85">
        <v>7</v>
      </c>
      <c r="D138" s="274"/>
      <c r="E138" s="274"/>
      <c r="F138" s="275"/>
      <c r="G138" s="275"/>
      <c r="H138" s="275"/>
      <c r="I138" s="275"/>
      <c r="J138" s="275"/>
      <c r="K138" s="275"/>
      <c r="L138" s="275"/>
      <c r="M138" s="276" t="str">
        <f>IF(ISBLANK('Property Details'!D12),'Property Details'!C12,'Property Details'!D12)</f>
        <v>WHITEHALL</v>
      </c>
      <c r="N138" s="90">
        <v>0</v>
      </c>
      <c r="O138" s="90">
        <v>0</v>
      </c>
      <c r="P138" s="90">
        <v>0</v>
      </c>
      <c r="Q138" s="90">
        <v>0</v>
      </c>
      <c r="R138" s="90">
        <v>0</v>
      </c>
      <c r="S138" s="90">
        <v>0</v>
      </c>
      <c r="T138" s="90">
        <v>0</v>
      </c>
      <c r="V138" s="85">
        <v>7</v>
      </c>
      <c r="W138" s="104" t="str">
        <v/>
      </c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4" t="str">
        <v/>
      </c>
      <c r="AH138" s="105"/>
      <c r="AI138" s="105"/>
      <c r="AJ138" s="105"/>
      <c r="AK138" s="105"/>
      <c r="AL138" s="105"/>
      <c r="AM138" s="105"/>
      <c r="AN138" s="105"/>
      <c r="AO138" s="105"/>
      <c r="AP138" s="106"/>
      <c r="AQ138" s="104" t="str">
        <v/>
      </c>
      <c r="AR138" s="105"/>
      <c r="AS138" s="105"/>
      <c r="AT138" s="105"/>
      <c r="AU138" s="105"/>
      <c r="AV138" s="105"/>
      <c r="AW138" s="105"/>
      <c r="AX138" s="105"/>
      <c r="AY138" s="106"/>
      <c r="AZ138" s="104" t="str">
        <v/>
      </c>
      <c r="BA138" s="105"/>
      <c r="BB138" s="105"/>
      <c r="BC138" s="106"/>
      <c r="BE138" s="104" t="str">
        <f t="shared" si="1"/>
        <v/>
      </c>
      <c r="BF138" s="105"/>
      <c r="BG138" s="105"/>
      <c r="BH138" s="106"/>
    </row>
    <row r="139" spans="2:60" s="63" customFormat="1" ht="12.75" x14ac:dyDescent="0.25">
      <c r="B139" s="85">
        <v>8</v>
      </c>
      <c r="D139" s="274"/>
      <c r="E139" s="274"/>
      <c r="F139" s="275"/>
      <c r="G139" s="275"/>
      <c r="H139" s="275"/>
      <c r="I139" s="275"/>
      <c r="J139" s="275"/>
      <c r="K139" s="275"/>
      <c r="L139" s="275"/>
      <c r="M139" s="276" t="str">
        <f>IF(ISBLANK('Property Details'!D13),'Property Details'!C13,'Property Details'!D13)</f>
        <v>NORTHUMBERLAND AVENUE</v>
      </c>
      <c r="N139" s="90">
        <v>0</v>
      </c>
      <c r="O139" s="90">
        <v>0</v>
      </c>
      <c r="P139" s="90">
        <v>0</v>
      </c>
      <c r="Q139" s="90">
        <v>0</v>
      </c>
      <c r="R139" s="90">
        <v>0</v>
      </c>
      <c r="S139" s="90">
        <v>0</v>
      </c>
      <c r="T139" s="90">
        <v>0</v>
      </c>
      <c r="V139" s="85">
        <v>8</v>
      </c>
      <c r="W139" s="104" t="str">
        <v/>
      </c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4" t="str">
        <v/>
      </c>
      <c r="AH139" s="105"/>
      <c r="AI139" s="105"/>
      <c r="AJ139" s="105"/>
      <c r="AK139" s="105"/>
      <c r="AL139" s="105"/>
      <c r="AM139" s="105"/>
      <c r="AN139" s="105"/>
      <c r="AO139" s="105"/>
      <c r="AP139" s="106"/>
      <c r="AQ139" s="104" t="str">
        <v/>
      </c>
      <c r="AR139" s="105"/>
      <c r="AS139" s="105"/>
      <c r="AT139" s="105"/>
      <c r="AU139" s="105"/>
      <c r="AV139" s="105"/>
      <c r="AW139" s="105"/>
      <c r="AX139" s="105"/>
      <c r="AY139" s="106"/>
      <c r="AZ139" s="104" t="str">
        <v/>
      </c>
      <c r="BA139" s="105"/>
      <c r="BB139" s="105"/>
      <c r="BC139" s="106"/>
      <c r="BE139" s="104" t="str">
        <f t="shared" si="1"/>
        <v/>
      </c>
      <c r="BF139" s="105"/>
      <c r="BG139" s="105"/>
      <c r="BH139" s="106"/>
    </row>
    <row r="140" spans="2:60" s="63" customFormat="1" ht="12.75" x14ac:dyDescent="0.25">
      <c r="B140" s="85">
        <v>9</v>
      </c>
      <c r="D140" s="277"/>
      <c r="E140" s="277"/>
      <c r="F140" s="278"/>
      <c r="G140" s="278"/>
      <c r="H140" s="278"/>
      <c r="I140" s="278"/>
      <c r="J140" s="278"/>
      <c r="K140" s="278"/>
      <c r="L140" s="278"/>
      <c r="M140" s="279" t="str">
        <f>IF(ISBLANK('Property Details'!D14),'Property Details'!C14,'Property Details'!D14)</f>
        <v>BOW STREET</v>
      </c>
      <c r="N140" s="90">
        <v>0</v>
      </c>
      <c r="O140" s="90">
        <v>0</v>
      </c>
      <c r="P140" s="90">
        <v>0</v>
      </c>
      <c r="Q140" s="90">
        <v>0</v>
      </c>
      <c r="R140" s="90">
        <v>0</v>
      </c>
      <c r="S140" s="90">
        <v>0</v>
      </c>
      <c r="T140" s="90">
        <v>0</v>
      </c>
      <c r="V140" s="85">
        <v>9</v>
      </c>
      <c r="W140" s="104" t="str">
        <v/>
      </c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4" t="str">
        <v/>
      </c>
      <c r="AH140" s="105"/>
      <c r="AI140" s="105"/>
      <c r="AJ140" s="105"/>
      <c r="AK140" s="105"/>
      <c r="AL140" s="105"/>
      <c r="AM140" s="105"/>
      <c r="AN140" s="105"/>
      <c r="AO140" s="105"/>
      <c r="AP140" s="106"/>
      <c r="AQ140" s="104" t="str">
        <v/>
      </c>
      <c r="AR140" s="105"/>
      <c r="AS140" s="105"/>
      <c r="AT140" s="105"/>
      <c r="AU140" s="105"/>
      <c r="AV140" s="105"/>
      <c r="AW140" s="105"/>
      <c r="AX140" s="105"/>
      <c r="AY140" s="106"/>
      <c r="AZ140" s="104" t="str">
        <v/>
      </c>
      <c r="BA140" s="105"/>
      <c r="BB140" s="105"/>
      <c r="BC140" s="106"/>
      <c r="BE140" s="104" t="str">
        <f t="shared" si="1"/>
        <v/>
      </c>
      <c r="BF140" s="105"/>
      <c r="BG140" s="105"/>
      <c r="BH140" s="106"/>
    </row>
    <row r="141" spans="2:60" s="63" customFormat="1" ht="12.75" x14ac:dyDescent="0.25">
      <c r="B141" s="85">
        <v>10</v>
      </c>
      <c r="D141" s="277"/>
      <c r="E141" s="277"/>
      <c r="F141" s="278"/>
      <c r="G141" s="278"/>
      <c r="H141" s="278"/>
      <c r="I141" s="278"/>
      <c r="J141" s="278"/>
      <c r="K141" s="278"/>
      <c r="L141" s="278"/>
      <c r="M141" s="279" t="str">
        <f>IF(ISBLANK('Property Details'!D15),'Property Details'!C15,'Property Details'!D15)</f>
        <v>MARLBOROUGH STREET</v>
      </c>
      <c r="N141" s="90">
        <v>0</v>
      </c>
      <c r="O141" s="90">
        <v>0</v>
      </c>
      <c r="P141" s="90">
        <v>0</v>
      </c>
      <c r="Q141" s="90">
        <v>0</v>
      </c>
      <c r="R141" s="90">
        <v>0</v>
      </c>
      <c r="S141" s="90">
        <v>0</v>
      </c>
      <c r="T141" s="90">
        <v>0</v>
      </c>
      <c r="V141" s="85">
        <v>10</v>
      </c>
      <c r="W141" s="104" t="str">
        <v/>
      </c>
      <c r="X141" s="105"/>
      <c r="Y141" s="105"/>
      <c r="Z141" s="105"/>
      <c r="AA141" s="105"/>
      <c r="AB141" s="105"/>
      <c r="AC141" s="105"/>
      <c r="AD141" s="105"/>
      <c r="AE141" s="105"/>
      <c r="AF141" s="105"/>
      <c r="AG141" s="104" t="str">
        <v/>
      </c>
      <c r="AH141" s="105"/>
      <c r="AI141" s="105"/>
      <c r="AJ141" s="105"/>
      <c r="AK141" s="105"/>
      <c r="AL141" s="105"/>
      <c r="AM141" s="105"/>
      <c r="AN141" s="105"/>
      <c r="AO141" s="105"/>
      <c r="AP141" s="106"/>
      <c r="AQ141" s="104" t="str">
        <v/>
      </c>
      <c r="AR141" s="105"/>
      <c r="AS141" s="105"/>
      <c r="AT141" s="105"/>
      <c r="AU141" s="105"/>
      <c r="AV141" s="105"/>
      <c r="AW141" s="105"/>
      <c r="AX141" s="105"/>
      <c r="AY141" s="106"/>
      <c r="AZ141" s="104" t="str">
        <v/>
      </c>
      <c r="BA141" s="105"/>
      <c r="BB141" s="105"/>
      <c r="BC141" s="106"/>
      <c r="BE141" s="104" t="str">
        <f t="shared" si="1"/>
        <v/>
      </c>
      <c r="BF141" s="105"/>
      <c r="BG141" s="105"/>
      <c r="BH141" s="106"/>
    </row>
    <row r="142" spans="2:60" s="63" customFormat="1" ht="12.75" x14ac:dyDescent="0.25">
      <c r="B142" s="85">
        <v>11</v>
      </c>
      <c r="D142" s="277"/>
      <c r="E142" s="277"/>
      <c r="F142" s="278"/>
      <c r="G142" s="278"/>
      <c r="H142" s="278"/>
      <c r="I142" s="278"/>
      <c r="J142" s="278"/>
      <c r="K142" s="278"/>
      <c r="L142" s="278"/>
      <c r="M142" s="279" t="str">
        <f>IF(ISBLANK('Property Details'!D16),'Property Details'!C16,'Property Details'!D16)</f>
        <v>VINE STREET</v>
      </c>
      <c r="N142" s="90">
        <v>0</v>
      </c>
      <c r="O142" s="90">
        <v>0</v>
      </c>
      <c r="P142" s="90">
        <v>0</v>
      </c>
      <c r="Q142" s="90">
        <v>0</v>
      </c>
      <c r="R142" s="90">
        <v>0</v>
      </c>
      <c r="S142" s="90">
        <v>0</v>
      </c>
      <c r="T142" s="90">
        <v>0</v>
      </c>
      <c r="V142" s="85">
        <v>11</v>
      </c>
      <c r="W142" s="104" t="str">
        <v/>
      </c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4" t="str">
        <v/>
      </c>
      <c r="AH142" s="105"/>
      <c r="AI142" s="105"/>
      <c r="AJ142" s="105"/>
      <c r="AK142" s="105"/>
      <c r="AL142" s="105"/>
      <c r="AM142" s="105"/>
      <c r="AN142" s="105"/>
      <c r="AO142" s="105"/>
      <c r="AP142" s="106"/>
      <c r="AQ142" s="104" t="str">
        <v/>
      </c>
      <c r="AR142" s="105"/>
      <c r="AS142" s="105"/>
      <c r="AT142" s="105"/>
      <c r="AU142" s="105"/>
      <c r="AV142" s="105"/>
      <c r="AW142" s="105"/>
      <c r="AX142" s="105"/>
      <c r="AY142" s="106"/>
      <c r="AZ142" s="104" t="str">
        <v/>
      </c>
      <c r="BA142" s="105"/>
      <c r="BB142" s="105"/>
      <c r="BC142" s="106"/>
      <c r="BE142" s="104" t="str">
        <f t="shared" si="1"/>
        <v/>
      </c>
      <c r="BF142" s="105"/>
      <c r="BG142" s="105"/>
      <c r="BH142" s="106"/>
    </row>
    <row r="143" spans="2:60" s="63" customFormat="1" ht="12.75" x14ac:dyDescent="0.25">
      <c r="B143" s="85">
        <v>12</v>
      </c>
      <c r="D143" s="280"/>
      <c r="E143" s="280"/>
      <c r="F143" s="281"/>
      <c r="G143" s="281"/>
      <c r="H143" s="281"/>
      <c r="I143" s="281"/>
      <c r="J143" s="281"/>
      <c r="K143" s="281"/>
      <c r="L143" s="281"/>
      <c r="M143" s="282" t="str">
        <f>IF(ISBLANK('Property Details'!D17),'Property Details'!C17,'Property Details'!D17)</f>
        <v>STRAND</v>
      </c>
      <c r="N143" s="90">
        <v>0</v>
      </c>
      <c r="O143" s="90">
        <v>0</v>
      </c>
      <c r="P143" s="90">
        <v>0</v>
      </c>
      <c r="Q143" s="90">
        <v>0</v>
      </c>
      <c r="R143" s="90">
        <v>0</v>
      </c>
      <c r="S143" s="90">
        <v>0</v>
      </c>
      <c r="T143" s="90">
        <v>0</v>
      </c>
      <c r="V143" s="85">
        <v>12</v>
      </c>
      <c r="W143" s="104" t="str">
        <v/>
      </c>
      <c r="X143" s="105"/>
      <c r="Y143" s="105"/>
      <c r="Z143" s="105"/>
      <c r="AA143" s="105"/>
      <c r="AB143" s="105"/>
      <c r="AC143" s="105"/>
      <c r="AD143" s="105"/>
      <c r="AE143" s="105"/>
      <c r="AF143" s="105"/>
      <c r="AG143" s="104" t="str">
        <v/>
      </c>
      <c r="AH143" s="105"/>
      <c r="AI143" s="105"/>
      <c r="AJ143" s="105"/>
      <c r="AK143" s="105"/>
      <c r="AL143" s="105"/>
      <c r="AM143" s="105"/>
      <c r="AN143" s="105"/>
      <c r="AO143" s="105"/>
      <c r="AP143" s="106"/>
      <c r="AQ143" s="104" t="str">
        <v/>
      </c>
      <c r="AR143" s="105"/>
      <c r="AS143" s="105"/>
      <c r="AT143" s="105"/>
      <c r="AU143" s="105"/>
      <c r="AV143" s="105"/>
      <c r="AW143" s="105"/>
      <c r="AX143" s="105"/>
      <c r="AY143" s="106"/>
      <c r="AZ143" s="104" t="str">
        <v/>
      </c>
      <c r="BA143" s="105"/>
      <c r="BB143" s="105"/>
      <c r="BC143" s="106"/>
      <c r="BE143" s="104" t="str">
        <f t="shared" si="1"/>
        <v/>
      </c>
      <c r="BF143" s="105"/>
      <c r="BG143" s="105"/>
      <c r="BH143" s="106"/>
    </row>
    <row r="144" spans="2:60" s="63" customFormat="1" ht="12.75" x14ac:dyDescent="0.25">
      <c r="B144" s="85">
        <v>13</v>
      </c>
      <c r="D144" s="280"/>
      <c r="E144" s="280"/>
      <c r="F144" s="281"/>
      <c r="G144" s="281"/>
      <c r="H144" s="281"/>
      <c r="I144" s="281"/>
      <c r="J144" s="281"/>
      <c r="K144" s="281"/>
      <c r="L144" s="281"/>
      <c r="M144" s="282" t="str">
        <f>IF(ISBLANK('Property Details'!D18),'Property Details'!C18,'Property Details'!D18)</f>
        <v>FLEET STREET</v>
      </c>
      <c r="N144" s="90">
        <v>0</v>
      </c>
      <c r="O144" s="90">
        <v>0</v>
      </c>
      <c r="P144" s="90">
        <v>0</v>
      </c>
      <c r="Q144" s="90">
        <v>0</v>
      </c>
      <c r="R144" s="90">
        <v>0</v>
      </c>
      <c r="S144" s="90">
        <v>0</v>
      </c>
      <c r="T144" s="90">
        <v>0</v>
      </c>
      <c r="V144" s="85">
        <v>13</v>
      </c>
      <c r="W144" s="104" t="str">
        <v/>
      </c>
      <c r="X144" s="105"/>
      <c r="Y144" s="105"/>
      <c r="Z144" s="105"/>
      <c r="AA144" s="105"/>
      <c r="AB144" s="105"/>
      <c r="AC144" s="105"/>
      <c r="AD144" s="105"/>
      <c r="AE144" s="105"/>
      <c r="AF144" s="105"/>
      <c r="AG144" s="104" t="str">
        <v/>
      </c>
      <c r="AH144" s="105"/>
      <c r="AI144" s="105"/>
      <c r="AJ144" s="105"/>
      <c r="AK144" s="105"/>
      <c r="AL144" s="105"/>
      <c r="AM144" s="105"/>
      <c r="AN144" s="105"/>
      <c r="AO144" s="105"/>
      <c r="AP144" s="106"/>
      <c r="AQ144" s="104" t="str">
        <v/>
      </c>
      <c r="AR144" s="105"/>
      <c r="AS144" s="105"/>
      <c r="AT144" s="105"/>
      <c r="AU144" s="105"/>
      <c r="AV144" s="105"/>
      <c r="AW144" s="105"/>
      <c r="AX144" s="105"/>
      <c r="AY144" s="106"/>
      <c r="AZ144" s="104" t="str">
        <v/>
      </c>
      <c r="BA144" s="105"/>
      <c r="BB144" s="105"/>
      <c r="BC144" s="106"/>
      <c r="BE144" s="104" t="str">
        <f t="shared" si="1"/>
        <v/>
      </c>
      <c r="BF144" s="105"/>
      <c r="BG144" s="105"/>
      <c r="BH144" s="106"/>
    </row>
    <row r="145" spans="2:60" s="63" customFormat="1" ht="12.75" x14ac:dyDescent="0.25">
      <c r="B145" s="85">
        <v>14</v>
      </c>
      <c r="D145" s="280"/>
      <c r="E145" s="280"/>
      <c r="F145" s="281"/>
      <c r="G145" s="281"/>
      <c r="H145" s="281"/>
      <c r="I145" s="281"/>
      <c r="J145" s="281"/>
      <c r="K145" s="281"/>
      <c r="L145" s="281"/>
      <c r="M145" s="282" t="str">
        <f>IF(ISBLANK('Property Details'!D19),'Property Details'!C19,'Property Details'!D19)</f>
        <v>TRAFALGAR SQUARE</v>
      </c>
      <c r="N145" s="90">
        <v>0</v>
      </c>
      <c r="O145" s="90">
        <v>0</v>
      </c>
      <c r="P145" s="90">
        <v>0</v>
      </c>
      <c r="Q145" s="90">
        <v>0</v>
      </c>
      <c r="R145" s="90">
        <v>0</v>
      </c>
      <c r="S145" s="90">
        <v>0</v>
      </c>
      <c r="T145" s="90">
        <v>0</v>
      </c>
      <c r="V145" s="85">
        <v>14</v>
      </c>
      <c r="W145" s="104" t="str">
        <v/>
      </c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4" t="str">
        <v/>
      </c>
      <c r="AH145" s="105"/>
      <c r="AI145" s="105"/>
      <c r="AJ145" s="105"/>
      <c r="AK145" s="105"/>
      <c r="AL145" s="105"/>
      <c r="AM145" s="105"/>
      <c r="AN145" s="105"/>
      <c r="AO145" s="105"/>
      <c r="AP145" s="106"/>
      <c r="AQ145" s="104" t="str">
        <v/>
      </c>
      <c r="AR145" s="105"/>
      <c r="AS145" s="105"/>
      <c r="AT145" s="105"/>
      <c r="AU145" s="105"/>
      <c r="AV145" s="105"/>
      <c r="AW145" s="105"/>
      <c r="AX145" s="105"/>
      <c r="AY145" s="106"/>
      <c r="AZ145" s="104" t="str">
        <v/>
      </c>
      <c r="BA145" s="105"/>
      <c r="BB145" s="105"/>
      <c r="BC145" s="106"/>
      <c r="BE145" s="104" t="str">
        <f t="shared" si="1"/>
        <v/>
      </c>
      <c r="BF145" s="105"/>
      <c r="BG145" s="105"/>
      <c r="BH145" s="106"/>
    </row>
    <row r="146" spans="2:60" s="63" customFormat="1" ht="12.75" x14ac:dyDescent="0.25">
      <c r="B146" s="85">
        <v>15</v>
      </c>
      <c r="D146" s="283"/>
      <c r="E146" s="283"/>
      <c r="F146" s="284"/>
      <c r="G146" s="284"/>
      <c r="H146" s="284"/>
      <c r="I146" s="284"/>
      <c r="J146" s="284"/>
      <c r="K146" s="284"/>
      <c r="L146" s="284"/>
      <c r="M146" s="285" t="str">
        <f>IF(ISBLANK('Property Details'!D20),'Property Details'!C20,'Property Details'!D20)</f>
        <v>LEICESTER SQUARE</v>
      </c>
      <c r="N146" s="90">
        <v>0</v>
      </c>
      <c r="O146" s="90">
        <v>0</v>
      </c>
      <c r="P146" s="90">
        <v>0</v>
      </c>
      <c r="Q146" s="90">
        <v>0</v>
      </c>
      <c r="R146" s="90">
        <v>0</v>
      </c>
      <c r="S146" s="90">
        <v>0</v>
      </c>
      <c r="T146" s="90">
        <v>0</v>
      </c>
      <c r="V146" s="85">
        <v>15</v>
      </c>
      <c r="W146" s="104" t="str">
        <v/>
      </c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4" t="str">
        <v/>
      </c>
      <c r="AH146" s="105"/>
      <c r="AI146" s="105"/>
      <c r="AJ146" s="105"/>
      <c r="AK146" s="105"/>
      <c r="AL146" s="105"/>
      <c r="AM146" s="105"/>
      <c r="AN146" s="105"/>
      <c r="AO146" s="105"/>
      <c r="AP146" s="106"/>
      <c r="AQ146" s="104" t="str">
        <v/>
      </c>
      <c r="AR146" s="105"/>
      <c r="AS146" s="105"/>
      <c r="AT146" s="105"/>
      <c r="AU146" s="105"/>
      <c r="AV146" s="105"/>
      <c r="AW146" s="105"/>
      <c r="AX146" s="105"/>
      <c r="AY146" s="106"/>
      <c r="AZ146" s="104" t="str">
        <v/>
      </c>
      <c r="BA146" s="105"/>
      <c r="BB146" s="105"/>
      <c r="BC146" s="106"/>
      <c r="BE146" s="104" t="str">
        <f t="shared" si="1"/>
        <v/>
      </c>
      <c r="BF146" s="105"/>
      <c r="BG146" s="105"/>
      <c r="BH146" s="106"/>
    </row>
    <row r="147" spans="2:60" s="63" customFormat="1" ht="12.75" x14ac:dyDescent="0.25">
      <c r="B147" s="85">
        <v>16</v>
      </c>
      <c r="D147" s="283"/>
      <c r="E147" s="283"/>
      <c r="F147" s="284"/>
      <c r="G147" s="284"/>
      <c r="H147" s="284"/>
      <c r="I147" s="284"/>
      <c r="J147" s="284"/>
      <c r="K147" s="284"/>
      <c r="L147" s="284"/>
      <c r="M147" s="285" t="str">
        <f>IF(ISBLANK('Property Details'!D21),'Property Details'!C21,'Property Details'!D21)</f>
        <v>COVENTRY STREET</v>
      </c>
      <c r="N147" s="90">
        <v>0</v>
      </c>
      <c r="O147" s="90">
        <v>0</v>
      </c>
      <c r="P147" s="90">
        <v>0</v>
      </c>
      <c r="Q147" s="90">
        <v>0</v>
      </c>
      <c r="R147" s="90">
        <v>0</v>
      </c>
      <c r="S147" s="90">
        <v>0</v>
      </c>
      <c r="T147" s="90">
        <v>0</v>
      </c>
      <c r="V147" s="85">
        <v>16</v>
      </c>
      <c r="W147" s="104" t="str">
        <v/>
      </c>
      <c r="X147" s="105"/>
      <c r="Y147" s="105"/>
      <c r="Z147" s="105"/>
      <c r="AA147" s="105"/>
      <c r="AB147" s="105"/>
      <c r="AC147" s="105"/>
      <c r="AD147" s="105"/>
      <c r="AE147" s="105"/>
      <c r="AF147" s="105"/>
      <c r="AG147" s="104" t="str">
        <v/>
      </c>
      <c r="AH147" s="105"/>
      <c r="AI147" s="105"/>
      <c r="AJ147" s="105"/>
      <c r="AK147" s="105"/>
      <c r="AL147" s="105"/>
      <c r="AM147" s="105"/>
      <c r="AN147" s="105"/>
      <c r="AO147" s="105"/>
      <c r="AP147" s="106"/>
      <c r="AQ147" s="104" t="str">
        <v/>
      </c>
      <c r="AR147" s="105"/>
      <c r="AS147" s="105"/>
      <c r="AT147" s="105"/>
      <c r="AU147" s="105"/>
      <c r="AV147" s="105"/>
      <c r="AW147" s="105"/>
      <c r="AX147" s="105"/>
      <c r="AY147" s="106"/>
      <c r="AZ147" s="104" t="str">
        <v/>
      </c>
      <c r="BA147" s="105"/>
      <c r="BB147" s="105"/>
      <c r="BC147" s="106"/>
      <c r="BE147" s="104" t="str">
        <f t="shared" si="1"/>
        <v/>
      </c>
      <c r="BF147" s="105"/>
      <c r="BG147" s="105"/>
      <c r="BH147" s="106"/>
    </row>
    <row r="148" spans="2:60" s="63" customFormat="1" ht="12.75" x14ac:dyDescent="0.25">
      <c r="B148" s="85">
        <v>17</v>
      </c>
      <c r="D148" s="283"/>
      <c r="E148" s="283"/>
      <c r="F148" s="284"/>
      <c r="G148" s="284"/>
      <c r="H148" s="284"/>
      <c r="I148" s="284"/>
      <c r="J148" s="284"/>
      <c r="K148" s="284"/>
      <c r="L148" s="284"/>
      <c r="M148" s="285" t="str">
        <f>IF(ISBLANK('Property Details'!D22),'Property Details'!C22,'Property Details'!D22)</f>
        <v>PICCADILLY</v>
      </c>
      <c r="N148" s="90">
        <v>0</v>
      </c>
      <c r="O148" s="90">
        <v>0</v>
      </c>
      <c r="P148" s="90">
        <v>0</v>
      </c>
      <c r="Q148" s="90">
        <v>0</v>
      </c>
      <c r="R148" s="90">
        <v>0</v>
      </c>
      <c r="S148" s="90">
        <v>0</v>
      </c>
      <c r="T148" s="90">
        <v>0</v>
      </c>
      <c r="V148" s="85">
        <v>17</v>
      </c>
      <c r="W148" s="104" t="str">
        <v/>
      </c>
      <c r="X148" s="105"/>
      <c r="Y148" s="105"/>
      <c r="Z148" s="105"/>
      <c r="AA148" s="105"/>
      <c r="AB148" s="105"/>
      <c r="AC148" s="105"/>
      <c r="AD148" s="105"/>
      <c r="AE148" s="105"/>
      <c r="AF148" s="105"/>
      <c r="AG148" s="104" t="str">
        <v/>
      </c>
      <c r="AH148" s="105"/>
      <c r="AI148" s="105"/>
      <c r="AJ148" s="105"/>
      <c r="AK148" s="105"/>
      <c r="AL148" s="105"/>
      <c r="AM148" s="105"/>
      <c r="AN148" s="105"/>
      <c r="AO148" s="105"/>
      <c r="AP148" s="106"/>
      <c r="AQ148" s="104" t="str">
        <v/>
      </c>
      <c r="AR148" s="105"/>
      <c r="AS148" s="105"/>
      <c r="AT148" s="105"/>
      <c r="AU148" s="105"/>
      <c r="AV148" s="105"/>
      <c r="AW148" s="105"/>
      <c r="AX148" s="105"/>
      <c r="AY148" s="106"/>
      <c r="AZ148" s="104" t="str">
        <v/>
      </c>
      <c r="BA148" s="105"/>
      <c r="BB148" s="105"/>
      <c r="BC148" s="106"/>
      <c r="BE148" s="104" t="str">
        <f t="shared" si="1"/>
        <v/>
      </c>
      <c r="BF148" s="105"/>
      <c r="BG148" s="105"/>
      <c r="BH148" s="106"/>
    </row>
    <row r="149" spans="2:60" s="63" customFormat="1" ht="12.75" x14ac:dyDescent="0.25">
      <c r="B149" s="85">
        <v>18</v>
      </c>
      <c r="D149" s="286"/>
      <c r="E149" s="286"/>
      <c r="F149" s="287"/>
      <c r="G149" s="287"/>
      <c r="H149" s="287"/>
      <c r="I149" s="287"/>
      <c r="J149" s="287"/>
      <c r="K149" s="287"/>
      <c r="L149" s="287"/>
      <c r="M149" s="288" t="str">
        <f>IF(ISBLANK('Property Details'!D23),'Property Details'!C23,'Property Details'!D23)</f>
        <v>REGENT STREET</v>
      </c>
      <c r="N149" s="90">
        <v>0</v>
      </c>
      <c r="O149" s="90">
        <v>0</v>
      </c>
      <c r="P149" s="90">
        <v>0</v>
      </c>
      <c r="Q149" s="90">
        <v>0</v>
      </c>
      <c r="R149" s="90">
        <v>0</v>
      </c>
      <c r="S149" s="90">
        <v>0</v>
      </c>
      <c r="T149" s="90">
        <v>0</v>
      </c>
      <c r="V149" s="85">
        <v>18</v>
      </c>
      <c r="W149" s="104" t="str">
        <v/>
      </c>
      <c r="X149" s="105"/>
      <c r="Y149" s="105"/>
      <c r="Z149" s="105"/>
      <c r="AA149" s="105"/>
      <c r="AB149" s="105"/>
      <c r="AC149" s="105"/>
      <c r="AD149" s="105"/>
      <c r="AE149" s="105"/>
      <c r="AF149" s="105"/>
      <c r="AG149" s="104" t="str">
        <v/>
      </c>
      <c r="AH149" s="105"/>
      <c r="AI149" s="105"/>
      <c r="AJ149" s="105"/>
      <c r="AK149" s="105"/>
      <c r="AL149" s="105"/>
      <c r="AM149" s="105"/>
      <c r="AN149" s="105"/>
      <c r="AO149" s="105"/>
      <c r="AP149" s="106"/>
      <c r="AQ149" s="104" t="str">
        <v/>
      </c>
      <c r="AR149" s="105"/>
      <c r="AS149" s="105"/>
      <c r="AT149" s="105"/>
      <c r="AU149" s="105"/>
      <c r="AV149" s="105"/>
      <c r="AW149" s="105"/>
      <c r="AX149" s="105"/>
      <c r="AY149" s="106"/>
      <c r="AZ149" s="104" t="str">
        <v/>
      </c>
      <c r="BA149" s="105"/>
      <c r="BB149" s="105"/>
      <c r="BC149" s="106"/>
      <c r="BE149" s="104" t="str">
        <f t="shared" si="1"/>
        <v/>
      </c>
      <c r="BF149" s="105"/>
      <c r="BG149" s="105"/>
      <c r="BH149" s="106"/>
    </row>
    <row r="150" spans="2:60" s="63" customFormat="1" ht="12.75" x14ac:dyDescent="0.25">
      <c r="B150" s="85">
        <v>19</v>
      </c>
      <c r="D150" s="286"/>
      <c r="E150" s="286"/>
      <c r="F150" s="287"/>
      <c r="G150" s="287"/>
      <c r="H150" s="287"/>
      <c r="I150" s="287"/>
      <c r="J150" s="287"/>
      <c r="K150" s="287"/>
      <c r="L150" s="287"/>
      <c r="M150" s="288" t="str">
        <f>IF(ISBLANK('Property Details'!D24),'Property Details'!C24,'Property Details'!D24)</f>
        <v>OXFORD STREET</v>
      </c>
      <c r="N150" s="90">
        <v>0</v>
      </c>
      <c r="O150" s="90">
        <v>0</v>
      </c>
      <c r="P150" s="90">
        <v>0</v>
      </c>
      <c r="Q150" s="90">
        <v>0</v>
      </c>
      <c r="R150" s="90">
        <v>0</v>
      </c>
      <c r="S150" s="90">
        <v>0</v>
      </c>
      <c r="T150" s="90">
        <v>0</v>
      </c>
      <c r="V150" s="85">
        <v>19</v>
      </c>
      <c r="W150" s="104" t="str">
        <v/>
      </c>
      <c r="X150" s="105"/>
      <c r="Y150" s="105"/>
      <c r="Z150" s="105"/>
      <c r="AA150" s="105"/>
      <c r="AB150" s="105"/>
      <c r="AC150" s="105"/>
      <c r="AD150" s="105"/>
      <c r="AE150" s="105"/>
      <c r="AF150" s="105"/>
      <c r="AG150" s="104" t="str">
        <v/>
      </c>
      <c r="AH150" s="105"/>
      <c r="AI150" s="105"/>
      <c r="AJ150" s="105"/>
      <c r="AK150" s="105"/>
      <c r="AL150" s="105"/>
      <c r="AM150" s="105"/>
      <c r="AN150" s="105"/>
      <c r="AO150" s="105"/>
      <c r="AP150" s="106"/>
      <c r="AQ150" s="104" t="str">
        <v/>
      </c>
      <c r="AR150" s="105"/>
      <c r="AS150" s="105"/>
      <c r="AT150" s="105"/>
      <c r="AU150" s="105"/>
      <c r="AV150" s="105"/>
      <c r="AW150" s="105"/>
      <c r="AX150" s="105"/>
      <c r="AY150" s="106"/>
      <c r="AZ150" s="104" t="str">
        <v/>
      </c>
      <c r="BA150" s="105"/>
      <c r="BB150" s="105"/>
      <c r="BC150" s="106"/>
      <c r="BE150" s="104" t="str">
        <f t="shared" si="1"/>
        <v/>
      </c>
      <c r="BF150" s="105"/>
      <c r="BG150" s="105"/>
      <c r="BH150" s="106"/>
    </row>
    <row r="151" spans="2:60" s="63" customFormat="1" ht="12.75" x14ac:dyDescent="0.25">
      <c r="B151" s="85">
        <v>20</v>
      </c>
      <c r="D151" s="286"/>
      <c r="E151" s="286"/>
      <c r="F151" s="287"/>
      <c r="G151" s="287"/>
      <c r="H151" s="287"/>
      <c r="I151" s="287"/>
      <c r="J151" s="287"/>
      <c r="K151" s="287"/>
      <c r="L151" s="287"/>
      <c r="M151" s="288" t="str">
        <f>IF(ISBLANK('Property Details'!D25),'Property Details'!C25,'Property Details'!D25)</f>
        <v>BOND STREET</v>
      </c>
      <c r="N151" s="90">
        <v>0</v>
      </c>
      <c r="O151" s="90">
        <v>0</v>
      </c>
      <c r="P151" s="90">
        <v>0</v>
      </c>
      <c r="Q151" s="90">
        <v>0</v>
      </c>
      <c r="R151" s="90">
        <v>0</v>
      </c>
      <c r="S151" s="90">
        <v>0</v>
      </c>
      <c r="T151" s="90">
        <v>0</v>
      </c>
      <c r="V151" s="85">
        <v>20</v>
      </c>
      <c r="W151" s="104" t="str">
        <v/>
      </c>
      <c r="X151" s="105"/>
      <c r="Y151" s="105"/>
      <c r="Z151" s="105"/>
      <c r="AA151" s="105"/>
      <c r="AB151" s="105"/>
      <c r="AC151" s="105"/>
      <c r="AD151" s="105"/>
      <c r="AE151" s="105"/>
      <c r="AF151" s="105"/>
      <c r="AG151" s="104" t="str">
        <v/>
      </c>
      <c r="AH151" s="105"/>
      <c r="AI151" s="105"/>
      <c r="AJ151" s="105"/>
      <c r="AK151" s="105"/>
      <c r="AL151" s="105"/>
      <c r="AM151" s="105"/>
      <c r="AN151" s="105"/>
      <c r="AO151" s="105"/>
      <c r="AP151" s="106"/>
      <c r="AQ151" s="104" t="str">
        <v/>
      </c>
      <c r="AR151" s="105"/>
      <c r="AS151" s="105"/>
      <c r="AT151" s="105"/>
      <c r="AU151" s="105"/>
      <c r="AV151" s="105"/>
      <c r="AW151" s="105"/>
      <c r="AX151" s="105"/>
      <c r="AY151" s="106"/>
      <c r="AZ151" s="104" t="str">
        <v/>
      </c>
      <c r="BA151" s="105"/>
      <c r="BB151" s="105"/>
      <c r="BC151" s="106"/>
      <c r="BE151" s="104" t="str">
        <f t="shared" si="1"/>
        <v/>
      </c>
      <c r="BF151" s="105"/>
      <c r="BG151" s="105"/>
      <c r="BH151" s="106"/>
    </row>
    <row r="152" spans="2:60" s="63" customFormat="1" ht="12.75" x14ac:dyDescent="0.25">
      <c r="B152" s="85">
        <v>21</v>
      </c>
      <c r="D152" s="289"/>
      <c r="E152" s="289"/>
      <c r="F152" s="290"/>
      <c r="G152" s="290"/>
      <c r="H152" s="290"/>
      <c r="I152" s="290"/>
      <c r="J152" s="290"/>
      <c r="K152" s="290"/>
      <c r="L152" s="290"/>
      <c r="M152" s="291" t="str">
        <f>IF(ISBLANK('Property Details'!D26),'Property Details'!C26,'Property Details'!D26)</f>
        <v>PARK LANE</v>
      </c>
      <c r="N152" s="90">
        <v>0</v>
      </c>
      <c r="O152" s="90">
        <v>0</v>
      </c>
      <c r="P152" s="90">
        <v>0</v>
      </c>
      <c r="Q152" s="90">
        <v>0</v>
      </c>
      <c r="R152" s="90">
        <v>0</v>
      </c>
      <c r="S152" s="90">
        <v>0</v>
      </c>
      <c r="T152" s="90">
        <v>0</v>
      </c>
      <c r="V152" s="85">
        <v>21</v>
      </c>
      <c r="W152" s="104" t="str">
        <v/>
      </c>
      <c r="X152" s="105"/>
      <c r="Y152" s="105"/>
      <c r="Z152" s="105"/>
      <c r="AA152" s="105"/>
      <c r="AB152" s="105"/>
      <c r="AC152" s="105"/>
      <c r="AD152" s="105"/>
      <c r="AE152" s="105"/>
      <c r="AF152" s="105"/>
      <c r="AG152" s="104" t="str">
        <v/>
      </c>
      <c r="AH152" s="105"/>
      <c r="AI152" s="105"/>
      <c r="AJ152" s="105"/>
      <c r="AK152" s="105"/>
      <c r="AL152" s="105"/>
      <c r="AM152" s="105"/>
      <c r="AN152" s="105"/>
      <c r="AO152" s="105"/>
      <c r="AP152" s="106"/>
      <c r="AQ152" s="104" t="str">
        <v/>
      </c>
      <c r="AR152" s="105"/>
      <c r="AS152" s="105"/>
      <c r="AT152" s="105"/>
      <c r="AU152" s="105"/>
      <c r="AV152" s="105"/>
      <c r="AW152" s="105"/>
      <c r="AX152" s="105"/>
      <c r="AY152" s="106"/>
      <c r="AZ152" s="104" t="str">
        <v/>
      </c>
      <c r="BA152" s="105"/>
      <c r="BB152" s="105"/>
      <c r="BC152" s="106"/>
      <c r="BE152" s="104" t="str">
        <f t="shared" si="1"/>
        <v/>
      </c>
      <c r="BF152" s="105"/>
      <c r="BG152" s="105"/>
      <c r="BH152" s="106"/>
    </row>
    <row r="153" spans="2:60" s="63" customFormat="1" ht="12.75" x14ac:dyDescent="0.25">
      <c r="B153" s="85">
        <v>22</v>
      </c>
      <c r="D153" s="289"/>
      <c r="E153" s="289"/>
      <c r="F153" s="290"/>
      <c r="G153" s="290"/>
      <c r="H153" s="290"/>
      <c r="I153" s="290"/>
      <c r="J153" s="290"/>
      <c r="K153" s="290"/>
      <c r="L153" s="290"/>
      <c r="M153" s="291" t="str">
        <f>IF(ISBLANK('Property Details'!D27),'Property Details'!C27,'Property Details'!D27)</f>
        <v>MAYFAIR</v>
      </c>
      <c r="N153" s="90">
        <v>0</v>
      </c>
      <c r="O153" s="90">
        <v>0</v>
      </c>
      <c r="P153" s="90">
        <v>0</v>
      </c>
      <c r="Q153" s="90">
        <v>0</v>
      </c>
      <c r="R153" s="90">
        <v>0</v>
      </c>
      <c r="S153" s="90">
        <v>0</v>
      </c>
      <c r="T153" s="90">
        <v>0</v>
      </c>
      <c r="V153" s="85">
        <v>22</v>
      </c>
      <c r="W153" s="104" t="str">
        <v/>
      </c>
      <c r="X153" s="105"/>
      <c r="Y153" s="105"/>
      <c r="Z153" s="105"/>
      <c r="AA153" s="105"/>
      <c r="AB153" s="105"/>
      <c r="AC153" s="105"/>
      <c r="AD153" s="105"/>
      <c r="AE153" s="105"/>
      <c r="AF153" s="105"/>
      <c r="AG153" s="104" t="str">
        <v/>
      </c>
      <c r="AH153" s="105"/>
      <c r="AI153" s="105"/>
      <c r="AJ153" s="105"/>
      <c r="AK153" s="105"/>
      <c r="AL153" s="105"/>
      <c r="AM153" s="105"/>
      <c r="AN153" s="105"/>
      <c r="AO153" s="105"/>
      <c r="AP153" s="106"/>
      <c r="AQ153" s="104" t="str">
        <v/>
      </c>
      <c r="AR153" s="105"/>
      <c r="AS153" s="105"/>
      <c r="AT153" s="105"/>
      <c r="AU153" s="105"/>
      <c r="AV153" s="105"/>
      <c r="AW153" s="105"/>
      <c r="AX153" s="105"/>
      <c r="AY153" s="106"/>
      <c r="AZ153" s="104" t="str">
        <v/>
      </c>
      <c r="BA153" s="105"/>
      <c r="BB153" s="105"/>
      <c r="BC153" s="106"/>
      <c r="BE153" s="104" t="str">
        <f t="shared" si="1"/>
        <v/>
      </c>
      <c r="BF153" s="105"/>
      <c r="BG153" s="105"/>
      <c r="BH153" s="106"/>
    </row>
    <row r="154" spans="2:60" s="63" customFormat="1" ht="12.75" x14ac:dyDescent="0.25">
      <c r="B154" s="85">
        <v>23</v>
      </c>
      <c r="D154" s="292"/>
      <c r="E154" s="292"/>
      <c r="F154" s="293"/>
      <c r="G154" s="293"/>
      <c r="H154" s="293"/>
      <c r="I154" s="293"/>
      <c r="J154" s="293"/>
      <c r="K154" s="293"/>
      <c r="L154" s="293"/>
      <c r="M154" s="294" t="str">
        <f>IF(ISBLANK('Property Details'!D30),'Property Details'!C30,'Property Details'!D30)</f>
        <v>KINGS CROSS STATION</v>
      </c>
      <c r="N154" s="90">
        <v>0</v>
      </c>
      <c r="O154" s="90">
        <v>0</v>
      </c>
      <c r="P154" s="90">
        <v>0</v>
      </c>
      <c r="Q154" s="90">
        <v>0</v>
      </c>
      <c r="R154" s="90">
        <v>0</v>
      </c>
      <c r="S154" s="90">
        <v>0</v>
      </c>
      <c r="T154" s="90">
        <v>0</v>
      </c>
      <c r="V154" s="85">
        <v>23</v>
      </c>
      <c r="W154" s="104" t="str">
        <v/>
      </c>
      <c r="X154" s="105"/>
      <c r="Y154" s="105"/>
      <c r="Z154" s="105"/>
      <c r="AA154" s="105"/>
      <c r="AB154" s="105"/>
      <c r="AC154" s="105"/>
      <c r="AD154" s="105"/>
      <c r="AE154" s="105"/>
      <c r="AF154" s="105"/>
      <c r="AG154" s="104" t="str">
        <v/>
      </c>
      <c r="AH154" s="105"/>
      <c r="AI154" s="105"/>
      <c r="AJ154" s="105"/>
      <c r="AK154" s="105"/>
      <c r="AL154" s="105"/>
      <c r="AM154" s="105"/>
      <c r="AN154" s="105"/>
      <c r="AO154" s="105"/>
      <c r="AP154" s="106"/>
      <c r="AQ154" s="104" t="str">
        <v/>
      </c>
      <c r="AR154" s="105"/>
      <c r="AS154" s="105"/>
      <c r="AT154" s="105"/>
      <c r="AU154" s="105"/>
      <c r="AV154" s="105"/>
      <c r="AW154" s="105"/>
      <c r="AX154" s="105"/>
      <c r="AY154" s="106"/>
      <c r="AZ154" s="104" t="str">
        <v/>
      </c>
      <c r="BA154" s="105"/>
      <c r="BB154" s="105"/>
      <c r="BC154" s="106"/>
      <c r="BE154" s="104" t="str">
        <f t="shared" si="1"/>
        <v/>
      </c>
      <c r="BF154" s="105"/>
      <c r="BG154" s="105"/>
      <c r="BH154" s="106"/>
    </row>
    <row r="155" spans="2:60" s="63" customFormat="1" ht="12.75" x14ac:dyDescent="0.25">
      <c r="B155" s="85">
        <v>24</v>
      </c>
      <c r="D155" s="292"/>
      <c r="E155" s="292"/>
      <c r="F155" s="293"/>
      <c r="G155" s="293"/>
      <c r="H155" s="293"/>
      <c r="I155" s="293"/>
      <c r="J155" s="293"/>
      <c r="K155" s="293"/>
      <c r="L155" s="293"/>
      <c r="M155" s="294" t="str">
        <f>IF(ISBLANK('Property Details'!D31),'Property Details'!C31,'Property Details'!D31)</f>
        <v>MARYLEBONE STATION</v>
      </c>
      <c r="N155" s="90">
        <v>0</v>
      </c>
      <c r="O155" s="90">
        <v>0</v>
      </c>
      <c r="P155" s="90">
        <v>0</v>
      </c>
      <c r="Q155" s="90">
        <v>0</v>
      </c>
      <c r="R155" s="90">
        <v>0</v>
      </c>
      <c r="S155" s="90">
        <v>0</v>
      </c>
      <c r="T155" s="90">
        <v>0</v>
      </c>
      <c r="V155" s="85">
        <v>24</v>
      </c>
      <c r="W155" s="104" t="str">
        <v/>
      </c>
      <c r="X155" s="105"/>
      <c r="Y155" s="105"/>
      <c r="Z155" s="105"/>
      <c r="AA155" s="105"/>
      <c r="AB155" s="105"/>
      <c r="AC155" s="105"/>
      <c r="AD155" s="105"/>
      <c r="AE155" s="105"/>
      <c r="AF155" s="105"/>
      <c r="AG155" s="104" t="str">
        <v/>
      </c>
      <c r="AH155" s="105"/>
      <c r="AI155" s="105"/>
      <c r="AJ155" s="105"/>
      <c r="AK155" s="105"/>
      <c r="AL155" s="105"/>
      <c r="AM155" s="105"/>
      <c r="AN155" s="105"/>
      <c r="AO155" s="105"/>
      <c r="AP155" s="106"/>
      <c r="AQ155" s="104" t="str">
        <v/>
      </c>
      <c r="AR155" s="105"/>
      <c r="AS155" s="105"/>
      <c r="AT155" s="105"/>
      <c r="AU155" s="105"/>
      <c r="AV155" s="105"/>
      <c r="AW155" s="105"/>
      <c r="AX155" s="105"/>
      <c r="AY155" s="106"/>
      <c r="AZ155" s="104" t="str">
        <v/>
      </c>
      <c r="BA155" s="105"/>
      <c r="BB155" s="105"/>
      <c r="BC155" s="106"/>
      <c r="BE155" s="104" t="str">
        <f t="shared" si="1"/>
        <v/>
      </c>
      <c r="BF155" s="105"/>
      <c r="BG155" s="105"/>
      <c r="BH155" s="106"/>
    </row>
    <row r="156" spans="2:60" s="63" customFormat="1" ht="12.75" x14ac:dyDescent="0.25">
      <c r="B156" s="85">
        <v>25</v>
      </c>
      <c r="D156" s="292"/>
      <c r="E156" s="292"/>
      <c r="F156" s="293"/>
      <c r="G156" s="293"/>
      <c r="H156" s="293"/>
      <c r="I156" s="293"/>
      <c r="J156" s="293"/>
      <c r="K156" s="293"/>
      <c r="L156" s="293"/>
      <c r="M156" s="294" t="str">
        <f>IF(ISBLANK('Property Details'!D32),'Property Details'!C32,'Property Details'!D32)</f>
        <v>FENCHURCH ST STATION</v>
      </c>
      <c r="N156" s="90">
        <v>0</v>
      </c>
      <c r="O156" s="90">
        <v>0</v>
      </c>
      <c r="P156" s="90">
        <v>0</v>
      </c>
      <c r="Q156" s="90">
        <v>0</v>
      </c>
      <c r="R156" s="90">
        <v>0</v>
      </c>
      <c r="S156" s="90">
        <v>0</v>
      </c>
      <c r="T156" s="90">
        <v>0</v>
      </c>
      <c r="V156" s="85">
        <v>25</v>
      </c>
      <c r="W156" s="104" t="str">
        <v/>
      </c>
      <c r="X156" s="105"/>
      <c r="Y156" s="105"/>
      <c r="Z156" s="105"/>
      <c r="AA156" s="105"/>
      <c r="AB156" s="105"/>
      <c r="AC156" s="105"/>
      <c r="AD156" s="105"/>
      <c r="AE156" s="105"/>
      <c r="AF156" s="105"/>
      <c r="AG156" s="104" t="str">
        <v/>
      </c>
      <c r="AH156" s="105"/>
      <c r="AI156" s="105"/>
      <c r="AJ156" s="105"/>
      <c r="AK156" s="105"/>
      <c r="AL156" s="105"/>
      <c r="AM156" s="105"/>
      <c r="AN156" s="105"/>
      <c r="AO156" s="105"/>
      <c r="AP156" s="106"/>
      <c r="AQ156" s="104" t="str">
        <v/>
      </c>
      <c r="AR156" s="105"/>
      <c r="AS156" s="105"/>
      <c r="AT156" s="105"/>
      <c r="AU156" s="105"/>
      <c r="AV156" s="105"/>
      <c r="AW156" s="105"/>
      <c r="AX156" s="105"/>
      <c r="AY156" s="106"/>
      <c r="AZ156" s="104" t="str">
        <v/>
      </c>
      <c r="BA156" s="105"/>
      <c r="BB156" s="105"/>
      <c r="BC156" s="106"/>
      <c r="BE156" s="104" t="str">
        <f t="shared" si="1"/>
        <v/>
      </c>
      <c r="BF156" s="105"/>
      <c r="BG156" s="105"/>
      <c r="BH156" s="106"/>
    </row>
    <row r="157" spans="2:60" s="63" customFormat="1" ht="12.75" x14ac:dyDescent="0.25">
      <c r="B157" s="85">
        <v>26</v>
      </c>
      <c r="D157" s="292"/>
      <c r="E157" s="292"/>
      <c r="F157" s="293"/>
      <c r="G157" s="293"/>
      <c r="H157" s="293"/>
      <c r="I157" s="293"/>
      <c r="J157" s="293"/>
      <c r="K157" s="293"/>
      <c r="L157" s="293"/>
      <c r="M157" s="294" t="str">
        <f>IF(ISBLANK('Property Details'!D33),'Property Details'!C33,'Property Details'!D33)</f>
        <v>LIVERPOOL ST STATION</v>
      </c>
      <c r="N157" s="90">
        <v>0</v>
      </c>
      <c r="O157" s="90">
        <v>0</v>
      </c>
      <c r="P157" s="90">
        <v>0</v>
      </c>
      <c r="Q157" s="90">
        <v>0</v>
      </c>
      <c r="R157" s="90">
        <v>0</v>
      </c>
      <c r="S157" s="90">
        <v>0</v>
      </c>
      <c r="T157" s="90">
        <v>0</v>
      </c>
      <c r="V157" s="85">
        <v>26</v>
      </c>
      <c r="W157" s="104" t="str">
        <v/>
      </c>
      <c r="X157" s="105"/>
      <c r="Y157" s="105"/>
      <c r="Z157" s="105"/>
      <c r="AA157" s="105"/>
      <c r="AB157" s="105"/>
      <c r="AC157" s="105"/>
      <c r="AD157" s="105"/>
      <c r="AE157" s="105"/>
      <c r="AF157" s="105"/>
      <c r="AG157" s="104" t="str">
        <v/>
      </c>
      <c r="AH157" s="105"/>
      <c r="AI157" s="105"/>
      <c r="AJ157" s="105"/>
      <c r="AK157" s="105"/>
      <c r="AL157" s="105"/>
      <c r="AM157" s="105"/>
      <c r="AN157" s="105"/>
      <c r="AO157" s="105"/>
      <c r="AP157" s="106"/>
      <c r="AQ157" s="104" t="str">
        <v/>
      </c>
      <c r="AR157" s="105"/>
      <c r="AS157" s="105"/>
      <c r="AT157" s="105"/>
      <c r="AU157" s="105"/>
      <c r="AV157" s="105"/>
      <c r="AW157" s="105"/>
      <c r="AX157" s="105"/>
      <c r="AY157" s="106"/>
      <c r="AZ157" s="104" t="str">
        <v/>
      </c>
      <c r="BA157" s="105"/>
      <c r="BB157" s="105"/>
      <c r="BC157" s="106"/>
      <c r="BE157" s="104" t="str">
        <f t="shared" si="1"/>
        <v/>
      </c>
      <c r="BF157" s="105"/>
      <c r="BG157" s="105"/>
      <c r="BH157" s="106"/>
    </row>
    <row r="158" spans="2:60" s="63" customFormat="1" ht="12.75" x14ac:dyDescent="0.25">
      <c r="B158" s="85">
        <v>27</v>
      </c>
      <c r="D158" s="295"/>
      <c r="E158" s="295"/>
      <c r="F158" s="296"/>
      <c r="G158" s="296"/>
      <c r="H158" s="296"/>
      <c r="I158" s="296"/>
      <c r="J158" s="296"/>
      <c r="K158" s="296"/>
      <c r="L158" s="296"/>
      <c r="M158" s="297" t="str">
        <f>IF(ISBLANK('Property Details'!D36),'Property Details'!C36,'Property Details'!D36)</f>
        <v>ELECTRIC COMPANY</v>
      </c>
      <c r="N158" s="90">
        <v>0</v>
      </c>
      <c r="O158" s="90">
        <v>0</v>
      </c>
      <c r="P158" s="90">
        <v>0</v>
      </c>
      <c r="Q158" s="90">
        <v>0</v>
      </c>
      <c r="R158" s="90">
        <v>0</v>
      </c>
      <c r="S158" s="90">
        <v>0</v>
      </c>
      <c r="T158" s="90">
        <v>0</v>
      </c>
      <c r="V158" s="85">
        <v>27</v>
      </c>
      <c r="W158" s="104" t="str">
        <v/>
      </c>
      <c r="X158" s="105"/>
      <c r="Y158" s="105"/>
      <c r="Z158" s="105"/>
      <c r="AA158" s="105"/>
      <c r="AB158" s="105"/>
      <c r="AC158" s="105"/>
      <c r="AD158" s="105"/>
      <c r="AE158" s="105"/>
      <c r="AF158" s="105"/>
      <c r="AG158" s="104" t="str">
        <v/>
      </c>
      <c r="AH158" s="105"/>
      <c r="AI158" s="105"/>
      <c r="AJ158" s="105"/>
      <c r="AK158" s="105"/>
      <c r="AL158" s="105"/>
      <c r="AM158" s="105"/>
      <c r="AN158" s="105"/>
      <c r="AO158" s="105"/>
      <c r="AP158" s="106"/>
      <c r="AQ158" s="104" t="str">
        <v/>
      </c>
      <c r="AR158" s="105"/>
      <c r="AS158" s="105"/>
      <c r="AT158" s="105"/>
      <c r="AU158" s="105"/>
      <c r="AV158" s="105"/>
      <c r="AW158" s="105"/>
      <c r="AX158" s="105"/>
      <c r="AY158" s="106"/>
      <c r="AZ158" s="104" t="str">
        <v/>
      </c>
      <c r="BA158" s="105"/>
      <c r="BB158" s="105"/>
      <c r="BC158" s="106"/>
      <c r="BE158" s="104" t="str">
        <f t="shared" si="1"/>
        <v/>
      </c>
      <c r="BF158" s="105"/>
      <c r="BG158" s="105"/>
      <c r="BH158" s="106"/>
    </row>
    <row r="159" spans="2:60" s="63" customFormat="1" ht="12.75" x14ac:dyDescent="0.25">
      <c r="B159" s="85">
        <v>28</v>
      </c>
      <c r="D159" s="295"/>
      <c r="E159" s="295"/>
      <c r="F159" s="296"/>
      <c r="G159" s="296"/>
      <c r="H159" s="296"/>
      <c r="I159" s="296"/>
      <c r="J159" s="296"/>
      <c r="K159" s="296"/>
      <c r="L159" s="296"/>
      <c r="M159" s="297" t="str">
        <f>IF(ISBLANK('Property Details'!D37),'Property Details'!C37,'Property Details'!D37)</f>
        <v>WATER WORKS</v>
      </c>
      <c r="N159" s="90">
        <v>0</v>
      </c>
      <c r="O159" s="90">
        <v>0</v>
      </c>
      <c r="P159" s="90">
        <v>0</v>
      </c>
      <c r="Q159" s="90">
        <v>0</v>
      </c>
      <c r="R159" s="90">
        <v>0</v>
      </c>
      <c r="S159" s="90">
        <v>0</v>
      </c>
      <c r="T159" s="90">
        <v>0</v>
      </c>
      <c r="V159" s="85">
        <v>28</v>
      </c>
      <c r="W159" s="104" t="str">
        <v/>
      </c>
      <c r="X159" s="105"/>
      <c r="Y159" s="105"/>
      <c r="Z159" s="105"/>
      <c r="AA159" s="105"/>
      <c r="AB159" s="105"/>
      <c r="AC159" s="105"/>
      <c r="AD159" s="105"/>
      <c r="AE159" s="105"/>
      <c r="AF159" s="105"/>
      <c r="AG159" s="104" t="str">
        <v/>
      </c>
      <c r="AH159" s="105"/>
      <c r="AI159" s="105"/>
      <c r="AJ159" s="105"/>
      <c r="AK159" s="105"/>
      <c r="AL159" s="105"/>
      <c r="AM159" s="105"/>
      <c r="AN159" s="105"/>
      <c r="AO159" s="105"/>
      <c r="AP159" s="106"/>
      <c r="AQ159" s="104" t="str">
        <v/>
      </c>
      <c r="AR159" s="105"/>
      <c r="AS159" s="105"/>
      <c r="AT159" s="105"/>
      <c r="AU159" s="105"/>
      <c r="AV159" s="105"/>
      <c r="AW159" s="105"/>
      <c r="AX159" s="105"/>
      <c r="AY159" s="106"/>
      <c r="AZ159" s="104" t="str">
        <v/>
      </c>
      <c r="BA159" s="105"/>
      <c r="BB159" s="105"/>
      <c r="BC159" s="106"/>
      <c r="BE159" s="104" t="str">
        <f t="shared" si="1"/>
        <v/>
      </c>
      <c r="BF159" s="105"/>
      <c r="BG159" s="105"/>
      <c r="BH159" s="106"/>
    </row>
    <row r="160" spans="2:60" s="88" customFormat="1" ht="11.25" x14ac:dyDescent="0.2">
      <c r="M160" s="89" t="s">
        <v>39</v>
      </c>
      <c r="N160" s="84">
        <f>SUM(N132:N159)</f>
        <v>0</v>
      </c>
      <c r="O160" s="84">
        <f t="shared" ref="O160:T160" si="2">SUM(O132:O159)</f>
        <v>0</v>
      </c>
      <c r="P160" s="84">
        <f t="shared" si="2"/>
        <v>0</v>
      </c>
      <c r="Q160" s="84">
        <f t="shared" si="2"/>
        <v>0</v>
      </c>
      <c r="R160" s="84">
        <f t="shared" si="2"/>
        <v>0</v>
      </c>
      <c r="S160" s="84">
        <f t="shared" si="2"/>
        <v>0</v>
      </c>
      <c r="T160" s="84">
        <f t="shared" si="2"/>
        <v>0</v>
      </c>
      <c r="W160" s="414">
        <f>COUNTA(W132:W159)-COUNTBLANK(W132:W159)</f>
        <v>0</v>
      </c>
      <c r="X160" s="414"/>
      <c r="Y160" s="314"/>
      <c r="Z160" s="314"/>
      <c r="AA160" s="314"/>
      <c r="AB160" s="314"/>
      <c r="AC160" s="314"/>
      <c r="AD160" s="314"/>
      <c r="AE160" s="314"/>
      <c r="AF160" s="314"/>
      <c r="AG160" s="414">
        <f>COUNTA(AG132:AG159)-COUNTBLANK(AG132:AG159)</f>
        <v>0</v>
      </c>
      <c r="AH160" s="414"/>
      <c r="AI160" s="314"/>
      <c r="AJ160" s="314"/>
      <c r="AK160" s="314"/>
      <c r="AL160" s="314"/>
      <c r="AM160" s="314"/>
      <c r="AN160" s="314"/>
      <c r="AO160" s="314"/>
      <c r="AP160" s="314"/>
      <c r="AQ160" s="414">
        <f>COUNTA(AQ132:AQ159)-COUNTBLANK(AQ132:AQ159)</f>
        <v>0</v>
      </c>
      <c r="AR160" s="414"/>
      <c r="AS160" s="314"/>
      <c r="AT160" s="314"/>
      <c r="AU160" s="314"/>
      <c r="AV160" s="314"/>
      <c r="AW160" s="314"/>
      <c r="AX160" s="314"/>
      <c r="AY160" s="314"/>
      <c r="AZ160" s="314">
        <f>COUNTA(AZ132:AZ159)-COUNTBLANK(AZ132:AZ159)</f>
        <v>0</v>
      </c>
      <c r="BA160" s="314"/>
      <c r="BB160" s="314"/>
      <c r="BC160" s="314"/>
      <c r="BD160" s="314"/>
      <c r="BE160" s="314">
        <f>COUNTA(BE132:BE159)-COUNTBLANK(BE132:BE159)</f>
        <v>0</v>
      </c>
    </row>
    <row r="162" spans="2:32" ht="18.75" x14ac:dyDescent="0.3">
      <c r="B162" s="50" t="s">
        <v>120</v>
      </c>
      <c r="J162" s="91"/>
      <c r="M162" s="50" t="s">
        <v>173</v>
      </c>
      <c r="Q162" s="50"/>
      <c r="AF162" s="50"/>
    </row>
    <row r="163" spans="2:32" x14ac:dyDescent="0.3">
      <c r="J163" s="91"/>
    </row>
    <row r="164" spans="2:32" x14ac:dyDescent="0.3">
      <c r="B164" s="255" t="s">
        <v>121</v>
      </c>
      <c r="C164" s="256" t="s">
        <v>119</v>
      </c>
      <c r="J164" s="91"/>
      <c r="N164" s="84" t="s">
        <v>32</v>
      </c>
      <c r="O164" s="84" t="s">
        <v>33</v>
      </c>
      <c r="P164" s="84" t="s">
        <v>34</v>
      </c>
      <c r="Q164" s="84" t="s">
        <v>35</v>
      </c>
    </row>
    <row r="165" spans="2:32" x14ac:dyDescent="0.3">
      <c r="B165" s="255">
        <v>1</v>
      </c>
      <c r="C165" s="84" t="s">
        <v>123</v>
      </c>
      <c r="J165" s="91"/>
      <c r="M165" s="84" t="s">
        <v>22</v>
      </c>
      <c r="N165" s="267">
        <f>SUMIFS($S$132:$S$159,N132:N159,"=1")</f>
        <v>0</v>
      </c>
      <c r="O165" s="267">
        <f>SUMIFS($S$132:$S$159,O132:O159,"=1")</f>
        <v>0</v>
      </c>
      <c r="P165" s="267">
        <f t="shared" ref="P165:Q165" si="3">SUMIFS($S$132:$S$159,P132:P159,"=1")</f>
        <v>0</v>
      </c>
      <c r="Q165" s="267">
        <f t="shared" si="3"/>
        <v>0</v>
      </c>
    </row>
    <row r="166" spans="2:32" x14ac:dyDescent="0.3">
      <c r="B166" s="255">
        <v>2</v>
      </c>
      <c r="C166" s="84">
        <v>1</v>
      </c>
      <c r="J166" s="91"/>
      <c r="M166" s="84" t="s">
        <v>23</v>
      </c>
      <c r="N166" s="267">
        <f>SUMIFS($T$132:$T$159,N132:N159,"=1")</f>
        <v>0</v>
      </c>
      <c r="O166" s="267">
        <f t="shared" ref="O166:Q166" si="4">SUMIFS($T$132:$T$159,O132:O159,"=1")</f>
        <v>0</v>
      </c>
      <c r="P166" s="267">
        <f t="shared" si="4"/>
        <v>0</v>
      </c>
      <c r="Q166" s="267">
        <f t="shared" si="4"/>
        <v>0</v>
      </c>
    </row>
    <row r="167" spans="2:32" x14ac:dyDescent="0.3">
      <c r="B167" s="255">
        <v>3</v>
      </c>
      <c r="C167" s="84" t="s">
        <v>122</v>
      </c>
      <c r="J167" s="91"/>
    </row>
    <row r="168" spans="2:32" x14ac:dyDescent="0.3">
      <c r="B168" s="255">
        <v>4</v>
      </c>
      <c r="C168" s="84">
        <v>2</v>
      </c>
      <c r="J168" s="91"/>
    </row>
    <row r="169" spans="2:32" x14ac:dyDescent="0.3">
      <c r="B169" s="255">
        <v>5</v>
      </c>
      <c r="C169" s="84" t="s">
        <v>124</v>
      </c>
      <c r="J169" s="91"/>
    </row>
    <row r="170" spans="2:32" x14ac:dyDescent="0.3">
      <c r="B170" s="255">
        <v>6</v>
      </c>
      <c r="C170" s="84">
        <v>23</v>
      </c>
      <c r="J170" s="91"/>
    </row>
    <row r="171" spans="2:32" x14ac:dyDescent="0.3">
      <c r="B171" s="255">
        <v>7</v>
      </c>
      <c r="C171" s="84">
        <v>3</v>
      </c>
      <c r="J171" s="91"/>
    </row>
    <row r="172" spans="2:32" x14ac:dyDescent="0.3">
      <c r="B172" s="255">
        <v>8</v>
      </c>
      <c r="C172" s="84" t="s">
        <v>125</v>
      </c>
      <c r="J172" s="91"/>
    </row>
    <row r="173" spans="2:32" x14ac:dyDescent="0.3">
      <c r="B173" s="255">
        <v>9</v>
      </c>
      <c r="C173" s="84">
        <v>4</v>
      </c>
      <c r="J173" s="91"/>
    </row>
    <row r="174" spans="2:32" x14ac:dyDescent="0.3">
      <c r="B174" s="255">
        <v>10</v>
      </c>
      <c r="C174" s="84">
        <v>5</v>
      </c>
      <c r="J174" s="91"/>
    </row>
    <row r="175" spans="2:32" x14ac:dyDescent="0.3">
      <c r="B175" s="255">
        <v>11</v>
      </c>
      <c r="C175" s="84" t="s">
        <v>126</v>
      </c>
      <c r="J175" s="91"/>
    </row>
    <row r="176" spans="2:32" x14ac:dyDescent="0.3">
      <c r="B176" s="255">
        <v>12</v>
      </c>
      <c r="C176" s="84">
        <v>6</v>
      </c>
      <c r="J176" s="91"/>
    </row>
    <row r="177" spans="2:10" x14ac:dyDescent="0.3">
      <c r="B177" s="255">
        <v>13</v>
      </c>
      <c r="C177" s="84">
        <v>27</v>
      </c>
      <c r="J177" s="91"/>
    </row>
    <row r="178" spans="2:10" x14ac:dyDescent="0.3">
      <c r="B178" s="255">
        <v>14</v>
      </c>
      <c r="C178" s="84">
        <v>7</v>
      </c>
      <c r="J178" s="91"/>
    </row>
    <row r="179" spans="2:10" x14ac:dyDescent="0.3">
      <c r="B179" s="255">
        <v>15</v>
      </c>
      <c r="C179" s="84">
        <v>8</v>
      </c>
      <c r="J179" s="91"/>
    </row>
    <row r="180" spans="2:10" x14ac:dyDescent="0.3">
      <c r="B180" s="255">
        <v>16</v>
      </c>
      <c r="C180" s="84">
        <v>24</v>
      </c>
      <c r="J180" s="91"/>
    </row>
    <row r="181" spans="2:10" x14ac:dyDescent="0.3">
      <c r="B181" s="255">
        <v>17</v>
      </c>
      <c r="C181" s="84">
        <v>9</v>
      </c>
      <c r="J181" s="91"/>
    </row>
    <row r="182" spans="2:10" x14ac:dyDescent="0.3">
      <c r="B182" s="255">
        <v>18</v>
      </c>
      <c r="C182" s="84" t="s">
        <v>122</v>
      </c>
      <c r="J182" s="91"/>
    </row>
    <row r="183" spans="2:10" x14ac:dyDescent="0.3">
      <c r="B183" s="255">
        <v>19</v>
      </c>
      <c r="C183" s="84">
        <v>10</v>
      </c>
      <c r="J183" s="91"/>
    </row>
    <row r="184" spans="2:10" x14ac:dyDescent="0.3">
      <c r="B184" s="255">
        <v>20</v>
      </c>
      <c r="C184" s="84">
        <v>11</v>
      </c>
      <c r="J184" s="91"/>
    </row>
    <row r="185" spans="2:10" x14ac:dyDescent="0.3">
      <c r="B185" s="255">
        <v>21</v>
      </c>
      <c r="C185" s="84" t="s">
        <v>127</v>
      </c>
      <c r="J185" s="91"/>
    </row>
    <row r="186" spans="2:10" x14ac:dyDescent="0.3">
      <c r="B186" s="255">
        <v>22</v>
      </c>
      <c r="C186" s="84">
        <v>12</v>
      </c>
      <c r="J186" s="91"/>
    </row>
    <row r="187" spans="2:10" x14ac:dyDescent="0.3">
      <c r="B187" s="255">
        <v>23</v>
      </c>
      <c r="C187" s="84" t="s">
        <v>125</v>
      </c>
      <c r="J187" s="91"/>
    </row>
    <row r="188" spans="2:10" x14ac:dyDescent="0.3">
      <c r="B188" s="255">
        <v>24</v>
      </c>
      <c r="C188" s="84">
        <v>13</v>
      </c>
      <c r="J188" s="91"/>
    </row>
    <row r="189" spans="2:10" x14ac:dyDescent="0.3">
      <c r="B189" s="255">
        <v>25</v>
      </c>
      <c r="C189" s="84">
        <v>14</v>
      </c>
      <c r="J189" s="91"/>
    </row>
    <row r="190" spans="2:10" x14ac:dyDescent="0.3">
      <c r="B190" s="255">
        <v>26</v>
      </c>
      <c r="C190" s="84">
        <v>25</v>
      </c>
      <c r="J190" s="91"/>
    </row>
    <row r="191" spans="2:10" x14ac:dyDescent="0.3">
      <c r="B191" s="255">
        <v>27</v>
      </c>
      <c r="C191" s="84">
        <v>15</v>
      </c>
      <c r="J191" s="91"/>
    </row>
    <row r="192" spans="2:10" x14ac:dyDescent="0.3">
      <c r="B192" s="255">
        <v>28</v>
      </c>
      <c r="C192" s="84">
        <v>16</v>
      </c>
    </row>
    <row r="193" spans="2:5" x14ac:dyDescent="0.3">
      <c r="B193" s="255">
        <v>29</v>
      </c>
      <c r="C193" s="84">
        <v>28</v>
      </c>
    </row>
    <row r="194" spans="2:5" x14ac:dyDescent="0.3">
      <c r="B194" s="255">
        <v>30</v>
      </c>
      <c r="C194" s="84">
        <v>17</v>
      </c>
    </row>
    <row r="195" spans="2:5" x14ac:dyDescent="0.3">
      <c r="B195" s="255">
        <v>31</v>
      </c>
      <c r="C195" s="84" t="s">
        <v>128</v>
      </c>
    </row>
    <row r="196" spans="2:5" x14ac:dyDescent="0.3">
      <c r="B196" s="255">
        <v>32</v>
      </c>
      <c r="C196" s="84">
        <v>18</v>
      </c>
    </row>
    <row r="197" spans="2:5" x14ac:dyDescent="0.3">
      <c r="B197" s="255">
        <v>33</v>
      </c>
      <c r="C197" s="84">
        <v>19</v>
      </c>
    </row>
    <row r="198" spans="2:5" x14ac:dyDescent="0.3">
      <c r="B198" s="255">
        <v>34</v>
      </c>
      <c r="C198" s="84" t="s">
        <v>122</v>
      </c>
    </row>
    <row r="199" spans="2:5" x14ac:dyDescent="0.3">
      <c r="B199" s="255">
        <v>35</v>
      </c>
      <c r="C199" s="84">
        <v>20</v>
      </c>
    </row>
    <row r="200" spans="2:5" x14ac:dyDescent="0.3">
      <c r="B200" s="255">
        <v>36</v>
      </c>
      <c r="C200" s="84">
        <v>26</v>
      </c>
    </row>
    <row r="201" spans="2:5" x14ac:dyDescent="0.3">
      <c r="B201" s="255">
        <v>37</v>
      </c>
      <c r="C201" s="84" t="s">
        <v>125</v>
      </c>
    </row>
    <row r="202" spans="2:5" x14ac:dyDescent="0.3">
      <c r="B202" s="255">
        <v>38</v>
      </c>
      <c r="C202" s="84">
        <v>21</v>
      </c>
    </row>
    <row r="203" spans="2:5" x14ac:dyDescent="0.3">
      <c r="B203" s="255">
        <v>39</v>
      </c>
      <c r="C203" s="84" t="s">
        <v>129</v>
      </c>
    </row>
    <row r="204" spans="2:5" x14ac:dyDescent="0.3">
      <c r="B204" s="255">
        <v>40</v>
      </c>
      <c r="C204" s="84">
        <v>22</v>
      </c>
    </row>
    <row r="206" spans="2:5" ht="18.75" x14ac:dyDescent="0.3">
      <c r="B206" s="50" t="s">
        <v>162</v>
      </c>
      <c r="D206" s="255"/>
    </row>
    <row r="207" spans="2:5" x14ac:dyDescent="0.3">
      <c r="B207" s="255" t="s">
        <v>113</v>
      </c>
      <c r="C207" s="256" t="s">
        <v>164</v>
      </c>
      <c r="D207" s="256" t="s">
        <v>9</v>
      </c>
    </row>
    <row r="208" spans="2:5" x14ac:dyDescent="0.3">
      <c r="B208" s="256">
        <v>1</v>
      </c>
      <c r="C208" s="256">
        <v>8</v>
      </c>
      <c r="D208" s="256" t="s">
        <v>165</v>
      </c>
      <c r="E208" s="255"/>
    </row>
    <row r="209" spans="2:5" x14ac:dyDescent="0.3">
      <c r="B209" s="256">
        <v>2</v>
      </c>
      <c r="C209" s="256">
        <v>9</v>
      </c>
      <c r="D209" s="256" t="s">
        <v>166</v>
      </c>
      <c r="E209" s="255"/>
    </row>
    <row r="210" spans="2:5" x14ac:dyDescent="0.3">
      <c r="B210" s="256">
        <v>3</v>
      </c>
      <c r="C210" s="256">
        <v>3</v>
      </c>
      <c r="D210" s="256" t="str">
        <f>"Advance to "&amp;PROPER($M$137)&amp;". If you pass Go collection £200"</f>
        <v>Advance to Pall Mall. If you pass Go collection £200</v>
      </c>
      <c r="E210" s="255"/>
    </row>
    <row r="211" spans="2:5" x14ac:dyDescent="0.3">
      <c r="B211" s="256">
        <v>4</v>
      </c>
      <c r="C211" s="256">
        <v>15</v>
      </c>
      <c r="D211" s="256" t="str">
        <f>"Take a trip to "&amp;PROPER($M$155)&amp;" and if you pass Go collect £200"</f>
        <v>Take a trip to Marylebone Station and if you pass Go collect £200</v>
      </c>
      <c r="E211" s="255"/>
    </row>
    <row r="212" spans="2:5" x14ac:dyDescent="0.3">
      <c r="B212" s="256">
        <v>5</v>
      </c>
      <c r="C212" s="256">
        <v>4</v>
      </c>
      <c r="D212" s="256" t="str">
        <f>"Advance to "&amp;PROPER($M$145)&amp;". If you pass Go collect £200"</f>
        <v>Advance to Trafalgar Square. If you pass Go collect £200</v>
      </c>
      <c r="E212" s="255"/>
    </row>
    <row r="213" spans="2:5" x14ac:dyDescent="0.3">
      <c r="B213" s="256">
        <v>6</v>
      </c>
      <c r="C213" s="256">
        <v>7</v>
      </c>
      <c r="D213" s="256" t="str">
        <f>"Advance to "&amp;PROPER($M$153)</f>
        <v>Advance to Mayfair</v>
      </c>
      <c r="E213" s="255"/>
    </row>
    <row r="214" spans="2:5" x14ac:dyDescent="0.3">
      <c r="B214" s="256">
        <v>7</v>
      </c>
      <c r="C214" s="256">
        <v>14</v>
      </c>
      <c r="D214" s="256" t="s">
        <v>154</v>
      </c>
      <c r="E214" s="255"/>
    </row>
    <row r="215" spans="2:5" x14ac:dyDescent="0.3">
      <c r="B215" s="256">
        <v>8</v>
      </c>
      <c r="C215" s="256">
        <v>1</v>
      </c>
      <c r="D215" s="256" t="s">
        <v>155</v>
      </c>
      <c r="E215" s="255"/>
    </row>
    <row r="216" spans="2:5" x14ac:dyDescent="0.3">
      <c r="B216" s="256">
        <v>9</v>
      </c>
      <c r="C216" s="256">
        <v>12</v>
      </c>
      <c r="D216" s="256" t="s">
        <v>156</v>
      </c>
      <c r="E216" s="255"/>
    </row>
    <row r="217" spans="2:5" x14ac:dyDescent="0.3">
      <c r="B217" s="256">
        <v>10</v>
      </c>
      <c r="C217" s="256">
        <v>5</v>
      </c>
      <c r="D217" s="256" t="s">
        <v>157</v>
      </c>
      <c r="E217" s="255"/>
    </row>
    <row r="218" spans="2:5" x14ac:dyDescent="0.3">
      <c r="B218" s="256">
        <v>11</v>
      </c>
      <c r="C218" s="256">
        <v>6</v>
      </c>
      <c r="D218" s="256" t="s">
        <v>168</v>
      </c>
      <c r="E218" s="255"/>
    </row>
    <row r="219" spans="2:5" x14ac:dyDescent="0.3">
      <c r="B219" s="256">
        <v>12</v>
      </c>
      <c r="C219" s="256">
        <v>10</v>
      </c>
      <c r="D219" s="256" t="s">
        <v>158</v>
      </c>
      <c r="E219" s="255"/>
    </row>
    <row r="220" spans="2:5" x14ac:dyDescent="0.3">
      <c r="B220" s="256">
        <v>13</v>
      </c>
      <c r="C220" s="256">
        <v>2</v>
      </c>
      <c r="D220" s="256" t="s">
        <v>159</v>
      </c>
      <c r="E220" s="255"/>
    </row>
    <row r="221" spans="2:5" x14ac:dyDescent="0.3">
      <c r="B221" s="256">
        <v>14</v>
      </c>
      <c r="C221" s="256">
        <v>11</v>
      </c>
      <c r="D221" s="256" t="s">
        <v>160</v>
      </c>
      <c r="E221" s="255"/>
    </row>
    <row r="222" spans="2:5" x14ac:dyDescent="0.3">
      <c r="B222" s="256">
        <v>15</v>
      </c>
      <c r="C222" s="256">
        <v>13</v>
      </c>
      <c r="D222" s="256" t="s">
        <v>161</v>
      </c>
      <c r="E222" s="255"/>
    </row>
    <row r="223" spans="2:5" x14ac:dyDescent="0.3">
      <c r="B223" s="256">
        <v>16</v>
      </c>
      <c r="C223" s="256">
        <v>16</v>
      </c>
      <c r="D223" s="256" t="s">
        <v>153</v>
      </c>
      <c r="E223" s="255"/>
    </row>
    <row r="224" spans="2:5" x14ac:dyDescent="0.3">
      <c r="B224" s="255"/>
      <c r="C224" s="84"/>
      <c r="D224" s="255"/>
    </row>
    <row r="225" spans="2:4" ht="18.75" x14ac:dyDescent="0.3">
      <c r="B225" s="50" t="s">
        <v>163</v>
      </c>
      <c r="D225" s="255"/>
    </row>
    <row r="226" spans="2:4" x14ac:dyDescent="0.3">
      <c r="B226" s="255" t="s">
        <v>113</v>
      </c>
      <c r="C226" s="256" t="s">
        <v>164</v>
      </c>
      <c r="D226" s="256" t="s">
        <v>9</v>
      </c>
    </row>
    <row r="227" spans="2:4" x14ac:dyDescent="0.3">
      <c r="B227" s="256">
        <v>1</v>
      </c>
      <c r="C227" s="256">
        <v>7</v>
      </c>
      <c r="D227" s="256" t="s">
        <v>172</v>
      </c>
    </row>
    <row r="228" spans="2:4" x14ac:dyDescent="0.3">
      <c r="B228" s="256">
        <v>2</v>
      </c>
      <c r="C228" s="256">
        <v>16</v>
      </c>
      <c r="D228" s="256" t="s">
        <v>141</v>
      </c>
    </row>
    <row r="229" spans="2:4" x14ac:dyDescent="0.3">
      <c r="B229" s="256">
        <v>3</v>
      </c>
      <c r="C229" s="256">
        <v>1</v>
      </c>
      <c r="D229" s="256" t="s">
        <v>166</v>
      </c>
    </row>
    <row r="230" spans="2:4" x14ac:dyDescent="0.3">
      <c r="B230" s="256">
        <v>4</v>
      </c>
      <c r="C230" s="256">
        <v>6</v>
      </c>
      <c r="D230" s="256" t="s">
        <v>142</v>
      </c>
    </row>
    <row r="231" spans="2:4" x14ac:dyDescent="0.3">
      <c r="B231" s="256">
        <v>5</v>
      </c>
      <c r="C231" s="256">
        <v>10</v>
      </c>
      <c r="D231" s="256" t="s">
        <v>143</v>
      </c>
    </row>
    <row r="232" spans="2:4" x14ac:dyDescent="0.3">
      <c r="B232" s="256">
        <v>6</v>
      </c>
      <c r="C232" s="256">
        <v>9</v>
      </c>
      <c r="D232" s="256" t="s">
        <v>144</v>
      </c>
    </row>
    <row r="233" spans="2:4" x14ac:dyDescent="0.3">
      <c r="B233" s="256">
        <v>7</v>
      </c>
      <c r="C233" s="256">
        <v>4</v>
      </c>
      <c r="D233" s="256" t="s">
        <v>145</v>
      </c>
    </row>
    <row r="234" spans="2:4" x14ac:dyDescent="0.3">
      <c r="B234" s="256">
        <v>8</v>
      </c>
      <c r="C234" s="256">
        <v>14</v>
      </c>
      <c r="D234" s="256" t="s">
        <v>146</v>
      </c>
    </row>
    <row r="235" spans="2:4" x14ac:dyDescent="0.3">
      <c r="B235" s="256">
        <v>9</v>
      </c>
      <c r="C235" s="256">
        <v>2</v>
      </c>
      <c r="D235" s="256" t="s">
        <v>147</v>
      </c>
    </row>
    <row r="236" spans="2:4" x14ac:dyDescent="0.3">
      <c r="B236" s="256">
        <v>10</v>
      </c>
      <c r="C236" s="256">
        <v>5</v>
      </c>
      <c r="D236" s="256" t="s">
        <v>148</v>
      </c>
    </row>
    <row r="237" spans="2:4" x14ac:dyDescent="0.3">
      <c r="B237" s="256">
        <v>11</v>
      </c>
      <c r="C237" s="256">
        <v>12</v>
      </c>
      <c r="D237" s="256" t="s">
        <v>149</v>
      </c>
    </row>
    <row r="238" spans="2:4" x14ac:dyDescent="0.3">
      <c r="B238" s="256">
        <v>12</v>
      </c>
      <c r="C238" s="256">
        <v>8</v>
      </c>
      <c r="D238" s="256" t="s">
        <v>150</v>
      </c>
    </row>
    <row r="239" spans="2:4" x14ac:dyDescent="0.3">
      <c r="B239" s="256">
        <v>13</v>
      </c>
      <c r="C239" s="256">
        <v>13</v>
      </c>
      <c r="D239" s="256" t="s">
        <v>151</v>
      </c>
    </row>
    <row r="240" spans="2:4" x14ac:dyDescent="0.3">
      <c r="B240" s="256">
        <v>14</v>
      </c>
      <c r="C240" s="256">
        <v>15</v>
      </c>
      <c r="D240" s="256" t="s">
        <v>152</v>
      </c>
    </row>
    <row r="241" spans="2:4" x14ac:dyDescent="0.3">
      <c r="B241" s="256">
        <v>15</v>
      </c>
      <c r="C241" s="256">
        <v>3</v>
      </c>
      <c r="D241" s="256" t="s">
        <v>153</v>
      </c>
    </row>
    <row r="242" spans="2:4" x14ac:dyDescent="0.3">
      <c r="B242" s="256">
        <v>16</v>
      </c>
      <c r="C242" s="256">
        <v>11</v>
      </c>
      <c r="D242" s="256" t="s">
        <v>167</v>
      </c>
    </row>
  </sheetData>
  <mergeCells count="64">
    <mergeCell ref="W160:X160"/>
    <mergeCell ref="AG160:AH160"/>
    <mergeCell ref="AQ160:AR160"/>
    <mergeCell ref="AX8:AY8"/>
    <mergeCell ref="AX13:AY13"/>
    <mergeCell ref="AX10:AY10"/>
    <mergeCell ref="AX12:AY12"/>
    <mergeCell ref="AX15:AY15"/>
    <mergeCell ref="AX20:AY20"/>
    <mergeCell ref="AX18:AY18"/>
    <mergeCell ref="AX19:AY19"/>
    <mergeCell ref="AR7:AU9"/>
    <mergeCell ref="AR11:AU13"/>
    <mergeCell ref="AR19:AU21"/>
    <mergeCell ref="AX23:AY23"/>
    <mergeCell ref="AX24:AY24"/>
    <mergeCell ref="AX7:AY7"/>
    <mergeCell ref="S44:V45"/>
    <mergeCell ref="AQ35:AU37"/>
    <mergeCell ref="AR3:AT5"/>
    <mergeCell ref="AQ23:AU25"/>
    <mergeCell ref="AR31:AU33"/>
    <mergeCell ref="AR39:AU41"/>
    <mergeCell ref="AR44:AT46"/>
    <mergeCell ref="AQ43:AU43"/>
    <mergeCell ref="AX9:AY9"/>
    <mergeCell ref="AX14:AY14"/>
    <mergeCell ref="AX17:AY17"/>
    <mergeCell ref="AX22:AY22"/>
    <mergeCell ref="AX25:AY25"/>
    <mergeCell ref="AQ27:AU29"/>
    <mergeCell ref="B11:E13"/>
    <mergeCell ref="B15:F17"/>
    <mergeCell ref="AQ15:AU17"/>
    <mergeCell ref="B19:E21"/>
    <mergeCell ref="W4:Z6"/>
    <mergeCell ref="G4:J5"/>
    <mergeCell ref="O4:R5"/>
    <mergeCell ref="K4:N6"/>
    <mergeCell ref="AE4:AH5"/>
    <mergeCell ref="AM4:AP5"/>
    <mergeCell ref="B3:F5"/>
    <mergeCell ref="S4:V5"/>
    <mergeCell ref="AA4:AD5"/>
    <mergeCell ref="AI4:AL6"/>
    <mergeCell ref="B7:E9"/>
    <mergeCell ref="B35:F37"/>
    <mergeCell ref="B39:E41"/>
    <mergeCell ref="B31:E33"/>
    <mergeCell ref="I23:AO26"/>
    <mergeCell ref="K44:N45"/>
    <mergeCell ref="G44:J45"/>
    <mergeCell ref="W43:Z45"/>
    <mergeCell ref="B27:E29"/>
    <mergeCell ref="B44:B45"/>
    <mergeCell ref="I27:AO30"/>
    <mergeCell ref="B23:F25"/>
    <mergeCell ref="C47:E47"/>
    <mergeCell ref="AI43:AL45"/>
    <mergeCell ref="AA43:AD45"/>
    <mergeCell ref="AE44:AH45"/>
    <mergeCell ref="AM44:AP45"/>
    <mergeCell ref="O43:R45"/>
    <mergeCell ref="D44:E45"/>
  </mergeCells>
  <phoneticPr fontId="17" type="noConversion"/>
  <conditionalFormatting sqref="AG112:AH120">
    <cfRule type="expression" dxfId="7" priority="8">
      <formula>IF(AG112=1,1,0)</formula>
    </cfRule>
  </conditionalFormatting>
  <conditionalFormatting sqref="AY5">
    <cfRule type="expression" dxfId="6" priority="7">
      <formula>IF($AY$5&gt;0,1,0)</formula>
    </cfRule>
  </conditionalFormatting>
  <conditionalFormatting sqref="N132:T159">
    <cfRule type="expression" dxfId="5" priority="6">
      <formula>IF(N132&gt;0,1,0)</formula>
    </cfRule>
  </conditionalFormatting>
  <conditionalFormatting sqref="AZ7:AZ10">
    <cfRule type="expression" dxfId="4" priority="5">
      <formula>IF($AX$5=1,1,0)</formula>
    </cfRule>
  </conditionalFormatting>
  <conditionalFormatting sqref="AZ12:AZ15">
    <cfRule type="expression" dxfId="3" priority="4">
      <formula>IF($AX$5=2,1,0)</formula>
    </cfRule>
  </conditionalFormatting>
  <conditionalFormatting sqref="AZ17:AZ20">
    <cfRule type="expression" dxfId="2" priority="3">
      <formula>IF($AX$5=3,1,0)</formula>
    </cfRule>
  </conditionalFormatting>
  <conditionalFormatting sqref="AZ22:AZ25">
    <cfRule type="expression" dxfId="1" priority="2">
      <formula>IF($AX$5=4,1,0)</formula>
    </cfRule>
  </conditionalFormatting>
  <conditionalFormatting sqref="K107:N107">
    <cfRule type="expression" dxfId="0" priority="1">
      <formula>IF(K107=1,1,0)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9B6B5-87F9-4186-A93C-ABF44CE321AD}">
  <sheetPr codeName="Sheet3"/>
  <dimension ref="B2:Q116"/>
  <sheetViews>
    <sheetView showGridLines="0" workbookViewId="0">
      <pane ySplit="3" topLeftCell="A4" activePane="bottomLeft" state="frozen"/>
      <selection pane="bottomLeft"/>
    </sheetView>
  </sheetViews>
  <sheetFormatPr defaultRowHeight="12.75" x14ac:dyDescent="0.25"/>
  <cols>
    <col min="1" max="1" width="4" style="164" customWidth="1"/>
    <col min="2" max="2" width="6.140625" style="164" customWidth="1"/>
    <col min="3" max="3" width="28.42578125" style="164" bestFit="1" customWidth="1"/>
    <col min="4" max="4" width="38" style="167" bestFit="1" customWidth="1"/>
    <col min="5" max="5" width="7" style="167" bestFit="1" customWidth="1"/>
    <col min="6" max="6" width="16.5703125" style="167" customWidth="1"/>
    <col min="7" max="7" width="11.28515625" style="167" customWidth="1"/>
    <col min="8" max="17" width="10.7109375" style="164" customWidth="1"/>
    <col min="18" max="16384" width="9.140625" style="164"/>
  </cols>
  <sheetData>
    <row r="2" spans="2:17" ht="15" x14ac:dyDescent="0.25">
      <c r="C2" s="165" t="s">
        <v>44</v>
      </c>
      <c r="D2" s="166" t="s">
        <v>187</v>
      </c>
      <c r="E2" s="239"/>
      <c r="F2" s="239"/>
      <c r="G2" s="264" t="s">
        <v>170</v>
      </c>
    </row>
    <row r="3" spans="2:17" ht="15" x14ac:dyDescent="0.25">
      <c r="C3" s="165" t="s">
        <v>138</v>
      </c>
      <c r="D3" s="166" t="s">
        <v>188</v>
      </c>
      <c r="E3" s="239"/>
      <c r="F3" s="239"/>
      <c r="G3" s="166" t="s">
        <v>171</v>
      </c>
      <c r="H3" s="266"/>
    </row>
    <row r="4" spans="2:17" ht="13.5" thickBot="1" x14ac:dyDescent="0.3"/>
    <row r="5" spans="2:17" ht="24.75" thickBot="1" x14ac:dyDescent="0.3">
      <c r="B5" s="170" t="s">
        <v>113</v>
      </c>
      <c r="C5" s="168" t="s">
        <v>45</v>
      </c>
      <c r="D5" s="169" t="s">
        <v>96</v>
      </c>
      <c r="E5" s="247" t="s">
        <v>112</v>
      </c>
      <c r="F5" s="248" t="s">
        <v>111</v>
      </c>
      <c r="G5" s="243" t="s">
        <v>118</v>
      </c>
      <c r="H5" s="171" t="s">
        <v>55</v>
      </c>
      <c r="I5" s="172" t="s">
        <v>46</v>
      </c>
      <c r="J5" s="172" t="s">
        <v>47</v>
      </c>
      <c r="K5" s="172" t="s">
        <v>48</v>
      </c>
      <c r="L5" s="172" t="s">
        <v>49</v>
      </c>
      <c r="M5" s="172" t="s">
        <v>50</v>
      </c>
      <c r="N5" s="172" t="s">
        <v>51</v>
      </c>
      <c r="O5" s="172" t="s">
        <v>52</v>
      </c>
      <c r="P5" s="172" t="s">
        <v>53</v>
      </c>
      <c r="Q5" s="173" t="s">
        <v>54</v>
      </c>
    </row>
    <row r="6" spans="2:17" x14ac:dyDescent="0.25">
      <c r="B6" s="240">
        <v>1</v>
      </c>
      <c r="C6" s="174" t="s">
        <v>57</v>
      </c>
      <c r="D6" s="175"/>
      <c r="E6" s="249" t="str">
        <f>IF(VLOOKUP(B6,'Excel VBA Monopoly'!$B$132:$Q$159,13,FALSE)&gt;0,1,IF(VLOOKUP(B6,'Excel VBA Monopoly'!$B$132:$Q$159,14,FALSE)&gt;0,2,IF(VLOOKUP(B6,'Excel VBA Monopoly'!$B$132:$Q$159,15,FALSE)&gt;0,3,IF(VLOOKUP(B6,'Excel VBA Monopoly'!$B$132:$Q$159,16,FALSE)&gt;0,4,""))))</f>
        <v/>
      </c>
      <c r="F6" s="250" t="str">
        <f t="shared" ref="F6:F27" si="0">IF(E6=1,P1_Name,IF(E6=2,P2_Name,IF(E6=3,P3_Name,IF(E6=4,P4_Name,""))))</f>
        <v/>
      </c>
      <c r="G6" s="244" t="str">
        <f>IF(VLOOKUP(B6,'Excel VBA Monopoly'!$B$132:$R$159,17,FALSE)&gt;0,"Yes","")</f>
        <v/>
      </c>
      <c r="H6" s="176">
        <v>60</v>
      </c>
      <c r="I6" s="177">
        <v>2</v>
      </c>
      <c r="J6" s="177">
        <v>10</v>
      </c>
      <c r="K6" s="177">
        <v>30</v>
      </c>
      <c r="L6" s="177">
        <v>90</v>
      </c>
      <c r="M6" s="177">
        <v>160</v>
      </c>
      <c r="N6" s="177">
        <v>250</v>
      </c>
      <c r="O6" s="177">
        <v>50</v>
      </c>
      <c r="P6" s="177">
        <v>30</v>
      </c>
      <c r="Q6" s="178">
        <v>30</v>
      </c>
    </row>
    <row r="7" spans="2:17" ht="13.5" thickBot="1" x14ac:dyDescent="0.3">
      <c r="B7" s="241">
        <v>2</v>
      </c>
      <c r="C7" s="179" t="s">
        <v>58</v>
      </c>
      <c r="D7" s="180"/>
      <c r="E7" s="251" t="str">
        <f>IF(VLOOKUP(B7,'Excel VBA Monopoly'!$B$132:$Q$159,13,FALSE)&gt;0,1,IF(VLOOKUP(B7,'Excel VBA Monopoly'!$B$132:$Q$159,14,FALSE)&gt;0,2,IF(VLOOKUP(B7,'Excel VBA Monopoly'!$B$132:$Q$159,15,FALSE)&gt;0,3,IF(VLOOKUP(B7,'Excel VBA Monopoly'!$B$132:$Q$159,16,FALSE)&gt;0,4,""))))</f>
        <v/>
      </c>
      <c r="F7" s="252" t="str">
        <f t="shared" si="0"/>
        <v/>
      </c>
      <c r="G7" s="245" t="str">
        <f>IF(VLOOKUP(B7,'Excel VBA Monopoly'!$B$132:$R$159,17,FALSE)&gt;0,"Yes","")</f>
        <v/>
      </c>
      <c r="H7" s="181">
        <v>60</v>
      </c>
      <c r="I7" s="182">
        <v>4</v>
      </c>
      <c r="J7" s="182">
        <v>20</v>
      </c>
      <c r="K7" s="182">
        <v>60</v>
      </c>
      <c r="L7" s="182">
        <v>180</v>
      </c>
      <c r="M7" s="182">
        <v>360</v>
      </c>
      <c r="N7" s="182">
        <v>450</v>
      </c>
      <c r="O7" s="182">
        <v>50</v>
      </c>
      <c r="P7" s="182">
        <v>30</v>
      </c>
      <c r="Q7" s="183">
        <v>30</v>
      </c>
    </row>
    <row r="8" spans="2:17" x14ac:dyDescent="0.25">
      <c r="B8" s="241">
        <v>3</v>
      </c>
      <c r="C8" s="184" t="s">
        <v>56</v>
      </c>
      <c r="D8" s="185"/>
      <c r="E8" s="249" t="str">
        <f>IF(VLOOKUP(B8,'Excel VBA Monopoly'!$B$132:$Q$159,13,FALSE)&gt;0,1,IF(VLOOKUP(B8,'Excel VBA Monopoly'!$B$132:$Q$159,14,FALSE)&gt;0,2,IF(VLOOKUP(B8,'Excel VBA Monopoly'!$B$132:$Q$159,15,FALSE)&gt;0,3,IF(VLOOKUP(B8,'Excel VBA Monopoly'!$B$132:$Q$159,16,FALSE)&gt;0,4,""))))</f>
        <v/>
      </c>
      <c r="F8" s="250" t="str">
        <f t="shared" si="0"/>
        <v/>
      </c>
      <c r="G8" s="244" t="str">
        <f>IF(VLOOKUP(B8,'Excel VBA Monopoly'!$B$132:$R$159,17,FALSE)&gt;0,"Yes","")</f>
        <v/>
      </c>
      <c r="H8" s="176">
        <v>100</v>
      </c>
      <c r="I8" s="177">
        <v>6</v>
      </c>
      <c r="J8" s="177">
        <v>30</v>
      </c>
      <c r="K8" s="177">
        <v>90</v>
      </c>
      <c r="L8" s="177">
        <v>270</v>
      </c>
      <c r="M8" s="177">
        <v>400</v>
      </c>
      <c r="N8" s="177">
        <v>550</v>
      </c>
      <c r="O8" s="177">
        <v>50</v>
      </c>
      <c r="P8" s="177">
        <v>50</v>
      </c>
      <c r="Q8" s="178">
        <v>50</v>
      </c>
    </row>
    <row r="9" spans="2:17" x14ac:dyDescent="0.25">
      <c r="B9" s="241">
        <v>4</v>
      </c>
      <c r="C9" s="186" t="s">
        <v>59</v>
      </c>
      <c r="D9" s="187"/>
      <c r="E9" s="253" t="str">
        <f>IF(VLOOKUP(B9,'Excel VBA Monopoly'!$B$132:$Q$159,13,FALSE)&gt;0,1,IF(VLOOKUP(B9,'Excel VBA Monopoly'!$B$132:$Q$159,14,FALSE)&gt;0,2,IF(VLOOKUP(B9,'Excel VBA Monopoly'!$B$132:$Q$159,15,FALSE)&gt;0,3,IF(VLOOKUP(B9,'Excel VBA Monopoly'!$B$132:$Q$159,16,FALSE)&gt;0,4,""))))</f>
        <v/>
      </c>
      <c r="F9" s="254" t="str">
        <f t="shared" si="0"/>
        <v/>
      </c>
      <c r="G9" s="246" t="str">
        <f>IF(VLOOKUP(B9,'Excel VBA Monopoly'!$B$132:$R$159,17,FALSE)&gt;0,"Yes","")</f>
        <v/>
      </c>
      <c r="H9" s="188">
        <v>100</v>
      </c>
      <c r="I9" s="189">
        <v>6</v>
      </c>
      <c r="J9" s="189">
        <v>30</v>
      </c>
      <c r="K9" s="189">
        <v>90</v>
      </c>
      <c r="L9" s="189">
        <v>270</v>
      </c>
      <c r="M9" s="189">
        <v>400</v>
      </c>
      <c r="N9" s="189">
        <v>550</v>
      </c>
      <c r="O9" s="189">
        <v>50</v>
      </c>
      <c r="P9" s="189">
        <v>50</v>
      </c>
      <c r="Q9" s="190">
        <v>50</v>
      </c>
    </row>
    <row r="10" spans="2:17" ht="13.5" thickBot="1" x14ac:dyDescent="0.3">
      <c r="B10" s="241">
        <v>5</v>
      </c>
      <c r="C10" s="191" t="s">
        <v>60</v>
      </c>
      <c r="D10" s="192"/>
      <c r="E10" s="251" t="str">
        <f>IF(VLOOKUP(B10,'Excel VBA Monopoly'!$B$132:$Q$159,13,FALSE)&gt;0,1,IF(VLOOKUP(B10,'Excel VBA Monopoly'!$B$132:$Q$159,14,FALSE)&gt;0,2,IF(VLOOKUP(B10,'Excel VBA Monopoly'!$B$132:$Q$159,15,FALSE)&gt;0,3,IF(VLOOKUP(B10,'Excel VBA Monopoly'!$B$132:$Q$159,16,FALSE)&gt;0,4,""))))</f>
        <v/>
      </c>
      <c r="F10" s="252" t="str">
        <f t="shared" si="0"/>
        <v/>
      </c>
      <c r="G10" s="245" t="str">
        <f>IF(VLOOKUP(B10,'Excel VBA Monopoly'!$B$132:$R$159,17,FALSE)&gt;0,"Yes","")</f>
        <v/>
      </c>
      <c r="H10" s="181">
        <v>120</v>
      </c>
      <c r="I10" s="182">
        <v>8</v>
      </c>
      <c r="J10" s="182">
        <v>40</v>
      </c>
      <c r="K10" s="182">
        <v>100</v>
      </c>
      <c r="L10" s="182">
        <v>300</v>
      </c>
      <c r="M10" s="182">
        <v>450</v>
      </c>
      <c r="N10" s="182">
        <v>600</v>
      </c>
      <c r="O10" s="182">
        <v>60</v>
      </c>
      <c r="P10" s="182">
        <v>50</v>
      </c>
      <c r="Q10" s="183">
        <v>50</v>
      </c>
    </row>
    <row r="11" spans="2:17" x14ac:dyDescent="0.25">
      <c r="B11" s="241">
        <v>6</v>
      </c>
      <c r="C11" s="193" t="s">
        <v>61</v>
      </c>
      <c r="D11" s="194"/>
      <c r="E11" s="249" t="str">
        <f>IF(VLOOKUP(B11,'Excel VBA Monopoly'!$B$132:$Q$159,13,FALSE)&gt;0,1,IF(VLOOKUP(B11,'Excel VBA Monopoly'!$B$132:$Q$159,14,FALSE)&gt;0,2,IF(VLOOKUP(B11,'Excel VBA Monopoly'!$B$132:$Q$159,15,FALSE)&gt;0,3,IF(VLOOKUP(B11,'Excel VBA Monopoly'!$B$132:$Q$159,16,FALSE)&gt;0,4,""))))</f>
        <v/>
      </c>
      <c r="F11" s="250" t="str">
        <f t="shared" si="0"/>
        <v/>
      </c>
      <c r="G11" s="244" t="str">
        <f>IF(VLOOKUP(B11,'Excel VBA Monopoly'!$B$132:$R$159,17,FALSE)&gt;0,"Yes","")</f>
        <v/>
      </c>
      <c r="H11" s="176">
        <v>140</v>
      </c>
      <c r="I11" s="177">
        <v>10</v>
      </c>
      <c r="J11" s="177">
        <v>50</v>
      </c>
      <c r="K11" s="177">
        <v>150</v>
      </c>
      <c r="L11" s="177">
        <v>450</v>
      </c>
      <c r="M11" s="177">
        <v>625</v>
      </c>
      <c r="N11" s="177">
        <v>750</v>
      </c>
      <c r="O11" s="177">
        <v>70</v>
      </c>
      <c r="P11" s="177">
        <v>100</v>
      </c>
      <c r="Q11" s="178">
        <v>100</v>
      </c>
    </row>
    <row r="12" spans="2:17" x14ac:dyDescent="0.25">
      <c r="B12" s="241">
        <v>7</v>
      </c>
      <c r="C12" s="195" t="s">
        <v>62</v>
      </c>
      <c r="D12" s="196"/>
      <c r="E12" s="253" t="str">
        <f>IF(VLOOKUP(B12,'Excel VBA Monopoly'!$B$132:$Q$159,13,FALSE)&gt;0,1,IF(VLOOKUP(B12,'Excel VBA Monopoly'!$B$132:$Q$159,14,FALSE)&gt;0,2,IF(VLOOKUP(B12,'Excel VBA Monopoly'!$B$132:$Q$159,15,FALSE)&gt;0,3,IF(VLOOKUP(B12,'Excel VBA Monopoly'!$B$132:$Q$159,16,FALSE)&gt;0,4,""))))</f>
        <v/>
      </c>
      <c r="F12" s="254" t="str">
        <f t="shared" si="0"/>
        <v/>
      </c>
      <c r="G12" s="246" t="str">
        <f>IF(VLOOKUP(B12,'Excel VBA Monopoly'!$B$132:$R$159,17,FALSE)&gt;0,"Yes","")</f>
        <v/>
      </c>
      <c r="H12" s="188">
        <v>140</v>
      </c>
      <c r="I12" s="189">
        <v>10</v>
      </c>
      <c r="J12" s="189">
        <v>50</v>
      </c>
      <c r="K12" s="189">
        <v>150</v>
      </c>
      <c r="L12" s="189">
        <v>450</v>
      </c>
      <c r="M12" s="189">
        <v>625</v>
      </c>
      <c r="N12" s="189">
        <v>750</v>
      </c>
      <c r="O12" s="189">
        <v>70</v>
      </c>
      <c r="P12" s="189">
        <v>100</v>
      </c>
      <c r="Q12" s="190">
        <v>100</v>
      </c>
    </row>
    <row r="13" spans="2:17" ht="13.5" thickBot="1" x14ac:dyDescent="0.3">
      <c r="B13" s="241">
        <v>8</v>
      </c>
      <c r="C13" s="197" t="s">
        <v>63</v>
      </c>
      <c r="D13" s="198"/>
      <c r="E13" s="251" t="str">
        <f>IF(VLOOKUP(B13,'Excel VBA Monopoly'!$B$132:$Q$159,13,FALSE)&gt;0,1,IF(VLOOKUP(B13,'Excel VBA Monopoly'!$B$132:$Q$159,14,FALSE)&gt;0,2,IF(VLOOKUP(B13,'Excel VBA Monopoly'!$B$132:$Q$159,15,FALSE)&gt;0,3,IF(VLOOKUP(B13,'Excel VBA Monopoly'!$B$132:$Q$159,16,FALSE)&gt;0,4,""))))</f>
        <v/>
      </c>
      <c r="F13" s="252" t="str">
        <f t="shared" si="0"/>
        <v/>
      </c>
      <c r="G13" s="245" t="str">
        <f>IF(VLOOKUP(B13,'Excel VBA Monopoly'!$B$132:$R$159,17,FALSE)&gt;0,"Yes","")</f>
        <v/>
      </c>
      <c r="H13" s="181">
        <v>160</v>
      </c>
      <c r="I13" s="182">
        <v>12</v>
      </c>
      <c r="J13" s="182">
        <v>60</v>
      </c>
      <c r="K13" s="182">
        <v>180</v>
      </c>
      <c r="L13" s="182">
        <v>500</v>
      </c>
      <c r="M13" s="182">
        <v>700</v>
      </c>
      <c r="N13" s="182">
        <v>900</v>
      </c>
      <c r="O13" s="182">
        <v>80</v>
      </c>
      <c r="P13" s="182">
        <v>100</v>
      </c>
      <c r="Q13" s="183">
        <v>100</v>
      </c>
    </row>
    <row r="14" spans="2:17" x14ac:dyDescent="0.25">
      <c r="B14" s="241">
        <v>9</v>
      </c>
      <c r="C14" s="199" t="s">
        <v>64</v>
      </c>
      <c r="D14" s="200"/>
      <c r="E14" s="249" t="str">
        <f>IF(VLOOKUP(B14,'Excel VBA Monopoly'!$B$132:$Q$159,13,FALSE)&gt;0,1,IF(VLOOKUP(B14,'Excel VBA Monopoly'!$B$132:$Q$159,14,FALSE)&gt;0,2,IF(VLOOKUP(B14,'Excel VBA Monopoly'!$B$132:$Q$159,15,FALSE)&gt;0,3,IF(VLOOKUP(B14,'Excel VBA Monopoly'!$B$132:$Q$159,16,FALSE)&gt;0,4,""))))</f>
        <v/>
      </c>
      <c r="F14" s="250" t="str">
        <f t="shared" si="0"/>
        <v/>
      </c>
      <c r="G14" s="244" t="str">
        <f>IF(VLOOKUP(B14,'Excel VBA Monopoly'!$B$132:$R$159,17,FALSE)&gt;0,"Yes","")</f>
        <v/>
      </c>
      <c r="H14" s="176">
        <v>180</v>
      </c>
      <c r="I14" s="177">
        <v>14</v>
      </c>
      <c r="J14" s="177">
        <v>70</v>
      </c>
      <c r="K14" s="177">
        <v>200</v>
      </c>
      <c r="L14" s="177">
        <v>550</v>
      </c>
      <c r="M14" s="177">
        <v>750</v>
      </c>
      <c r="N14" s="177">
        <v>950</v>
      </c>
      <c r="O14" s="177">
        <v>90</v>
      </c>
      <c r="P14" s="177">
        <v>100</v>
      </c>
      <c r="Q14" s="178">
        <v>100</v>
      </c>
    </row>
    <row r="15" spans="2:17" x14ac:dyDescent="0.25">
      <c r="B15" s="241">
        <v>10</v>
      </c>
      <c r="C15" s="201" t="s">
        <v>65</v>
      </c>
      <c r="D15" s="202"/>
      <c r="E15" s="253" t="str">
        <f>IF(VLOOKUP(B15,'Excel VBA Monopoly'!$B$132:$Q$159,13,FALSE)&gt;0,1,IF(VLOOKUP(B15,'Excel VBA Monopoly'!$B$132:$Q$159,14,FALSE)&gt;0,2,IF(VLOOKUP(B15,'Excel VBA Monopoly'!$B$132:$Q$159,15,FALSE)&gt;0,3,IF(VLOOKUP(B15,'Excel VBA Monopoly'!$B$132:$Q$159,16,FALSE)&gt;0,4,""))))</f>
        <v/>
      </c>
      <c r="F15" s="254" t="str">
        <f t="shared" si="0"/>
        <v/>
      </c>
      <c r="G15" s="246" t="str">
        <f>IF(VLOOKUP(B15,'Excel VBA Monopoly'!$B$132:$R$159,17,FALSE)&gt;0,"Yes","")</f>
        <v/>
      </c>
      <c r="H15" s="188">
        <v>180</v>
      </c>
      <c r="I15" s="189">
        <v>14</v>
      </c>
      <c r="J15" s="189">
        <v>70</v>
      </c>
      <c r="K15" s="189">
        <v>200</v>
      </c>
      <c r="L15" s="189">
        <v>550</v>
      </c>
      <c r="M15" s="189">
        <v>750</v>
      </c>
      <c r="N15" s="189">
        <v>950</v>
      </c>
      <c r="O15" s="189">
        <v>90</v>
      </c>
      <c r="P15" s="189">
        <v>100</v>
      </c>
      <c r="Q15" s="190">
        <v>100</v>
      </c>
    </row>
    <row r="16" spans="2:17" ht="13.5" thickBot="1" x14ac:dyDescent="0.3">
      <c r="B16" s="241">
        <v>11</v>
      </c>
      <c r="C16" s="203" t="s">
        <v>66</v>
      </c>
      <c r="D16" s="204"/>
      <c r="E16" s="251" t="str">
        <f>IF(VLOOKUP(B16,'Excel VBA Monopoly'!$B$132:$Q$159,13,FALSE)&gt;0,1,IF(VLOOKUP(B16,'Excel VBA Monopoly'!$B$132:$Q$159,14,FALSE)&gt;0,2,IF(VLOOKUP(B16,'Excel VBA Monopoly'!$B$132:$Q$159,15,FALSE)&gt;0,3,IF(VLOOKUP(B16,'Excel VBA Monopoly'!$B$132:$Q$159,16,FALSE)&gt;0,4,""))))</f>
        <v/>
      </c>
      <c r="F16" s="252" t="str">
        <f t="shared" si="0"/>
        <v/>
      </c>
      <c r="G16" s="245" t="str">
        <f>IF(VLOOKUP(B16,'Excel VBA Monopoly'!$B$132:$R$159,17,FALSE)&gt;0,"Yes","")</f>
        <v/>
      </c>
      <c r="H16" s="181">
        <v>200</v>
      </c>
      <c r="I16" s="182">
        <v>16</v>
      </c>
      <c r="J16" s="182">
        <v>80</v>
      </c>
      <c r="K16" s="182">
        <v>220</v>
      </c>
      <c r="L16" s="182">
        <v>600</v>
      </c>
      <c r="M16" s="182">
        <v>800</v>
      </c>
      <c r="N16" s="182">
        <v>1000</v>
      </c>
      <c r="O16" s="182">
        <v>100</v>
      </c>
      <c r="P16" s="182">
        <v>100</v>
      </c>
      <c r="Q16" s="183">
        <v>100</v>
      </c>
    </row>
    <row r="17" spans="2:17" x14ac:dyDescent="0.25">
      <c r="B17" s="241">
        <v>12</v>
      </c>
      <c r="C17" s="205" t="s">
        <v>67</v>
      </c>
      <c r="D17" s="206"/>
      <c r="E17" s="249" t="str">
        <f>IF(VLOOKUP(B17,'Excel VBA Monopoly'!$B$132:$Q$159,13,FALSE)&gt;0,1,IF(VLOOKUP(B17,'Excel VBA Monopoly'!$B$132:$Q$159,14,FALSE)&gt;0,2,IF(VLOOKUP(B17,'Excel VBA Monopoly'!$B$132:$Q$159,15,FALSE)&gt;0,3,IF(VLOOKUP(B17,'Excel VBA Monopoly'!$B$132:$Q$159,16,FALSE)&gt;0,4,""))))</f>
        <v/>
      </c>
      <c r="F17" s="250" t="str">
        <f t="shared" si="0"/>
        <v/>
      </c>
      <c r="G17" s="244" t="str">
        <f>IF(VLOOKUP(B17,'Excel VBA Monopoly'!$B$132:$R$159,17,FALSE)&gt;0,"Yes","")</f>
        <v/>
      </c>
      <c r="H17" s="176">
        <v>220</v>
      </c>
      <c r="I17" s="177">
        <v>18</v>
      </c>
      <c r="J17" s="177">
        <v>90</v>
      </c>
      <c r="K17" s="177">
        <v>250</v>
      </c>
      <c r="L17" s="177">
        <v>700</v>
      </c>
      <c r="M17" s="177">
        <v>875</v>
      </c>
      <c r="N17" s="177">
        <v>1050</v>
      </c>
      <c r="O17" s="177">
        <v>110</v>
      </c>
      <c r="P17" s="177">
        <v>150</v>
      </c>
      <c r="Q17" s="178">
        <v>150</v>
      </c>
    </row>
    <row r="18" spans="2:17" x14ac:dyDescent="0.25">
      <c r="B18" s="241">
        <v>13</v>
      </c>
      <c r="C18" s="207" t="s">
        <v>68</v>
      </c>
      <c r="D18" s="208"/>
      <c r="E18" s="253" t="str">
        <f>IF(VLOOKUP(B18,'Excel VBA Monopoly'!$B$132:$Q$159,13,FALSE)&gt;0,1,IF(VLOOKUP(B18,'Excel VBA Monopoly'!$B$132:$Q$159,14,FALSE)&gt;0,2,IF(VLOOKUP(B18,'Excel VBA Monopoly'!$B$132:$Q$159,15,FALSE)&gt;0,3,IF(VLOOKUP(B18,'Excel VBA Monopoly'!$B$132:$Q$159,16,FALSE)&gt;0,4,""))))</f>
        <v/>
      </c>
      <c r="F18" s="254" t="str">
        <f t="shared" si="0"/>
        <v/>
      </c>
      <c r="G18" s="246" t="str">
        <f>IF(VLOOKUP(B18,'Excel VBA Monopoly'!$B$132:$R$159,17,FALSE)&gt;0,"Yes","")</f>
        <v/>
      </c>
      <c r="H18" s="188">
        <v>220</v>
      </c>
      <c r="I18" s="189">
        <v>18</v>
      </c>
      <c r="J18" s="189">
        <v>90</v>
      </c>
      <c r="K18" s="189">
        <v>250</v>
      </c>
      <c r="L18" s="189">
        <v>700</v>
      </c>
      <c r="M18" s="189">
        <v>875</v>
      </c>
      <c r="N18" s="189">
        <v>1050</v>
      </c>
      <c r="O18" s="189">
        <v>110</v>
      </c>
      <c r="P18" s="189">
        <v>150</v>
      </c>
      <c r="Q18" s="190">
        <v>150</v>
      </c>
    </row>
    <row r="19" spans="2:17" ht="13.5" thickBot="1" x14ac:dyDescent="0.3">
      <c r="B19" s="241">
        <v>14</v>
      </c>
      <c r="C19" s="209" t="s">
        <v>69</v>
      </c>
      <c r="D19" s="210"/>
      <c r="E19" s="251" t="str">
        <f>IF(VLOOKUP(B19,'Excel VBA Monopoly'!$B$132:$Q$159,13,FALSE)&gt;0,1,IF(VLOOKUP(B19,'Excel VBA Monopoly'!$B$132:$Q$159,14,FALSE)&gt;0,2,IF(VLOOKUP(B19,'Excel VBA Monopoly'!$B$132:$Q$159,15,FALSE)&gt;0,3,IF(VLOOKUP(B19,'Excel VBA Monopoly'!$B$132:$Q$159,16,FALSE)&gt;0,4,""))))</f>
        <v/>
      </c>
      <c r="F19" s="252" t="str">
        <f t="shared" si="0"/>
        <v/>
      </c>
      <c r="G19" s="245" t="str">
        <f>IF(VLOOKUP(B19,'Excel VBA Monopoly'!$B$132:$R$159,17,FALSE)&gt;0,"Yes","")</f>
        <v/>
      </c>
      <c r="H19" s="181">
        <v>240</v>
      </c>
      <c r="I19" s="182">
        <v>20</v>
      </c>
      <c r="J19" s="182">
        <v>100</v>
      </c>
      <c r="K19" s="182">
        <v>300</v>
      </c>
      <c r="L19" s="182">
        <v>750</v>
      </c>
      <c r="M19" s="182">
        <v>925</v>
      </c>
      <c r="N19" s="182">
        <v>1100</v>
      </c>
      <c r="O19" s="182">
        <v>120</v>
      </c>
      <c r="P19" s="182">
        <v>150</v>
      </c>
      <c r="Q19" s="183">
        <v>150</v>
      </c>
    </row>
    <row r="20" spans="2:17" x14ac:dyDescent="0.25">
      <c r="B20" s="241">
        <v>15</v>
      </c>
      <c r="C20" s="211" t="s">
        <v>70</v>
      </c>
      <c r="D20" s="212"/>
      <c r="E20" s="249" t="str">
        <f>IF(VLOOKUP(B20,'Excel VBA Monopoly'!$B$132:$Q$159,13,FALSE)&gt;0,1,IF(VLOOKUP(B20,'Excel VBA Monopoly'!$B$132:$Q$159,14,FALSE)&gt;0,2,IF(VLOOKUP(B20,'Excel VBA Monopoly'!$B$132:$Q$159,15,FALSE)&gt;0,3,IF(VLOOKUP(B20,'Excel VBA Monopoly'!$B$132:$Q$159,16,FALSE)&gt;0,4,""))))</f>
        <v/>
      </c>
      <c r="F20" s="250" t="str">
        <f t="shared" si="0"/>
        <v/>
      </c>
      <c r="G20" s="244" t="str">
        <f>IF(VLOOKUP(B20,'Excel VBA Monopoly'!$B$132:$R$159,17,FALSE)&gt;0,"Yes","")</f>
        <v/>
      </c>
      <c r="H20" s="176">
        <v>260</v>
      </c>
      <c r="I20" s="177">
        <v>22</v>
      </c>
      <c r="J20" s="177">
        <v>110</v>
      </c>
      <c r="K20" s="177">
        <v>330</v>
      </c>
      <c r="L20" s="177">
        <v>800</v>
      </c>
      <c r="M20" s="177">
        <v>975</v>
      </c>
      <c r="N20" s="177">
        <v>1150</v>
      </c>
      <c r="O20" s="177">
        <v>130</v>
      </c>
      <c r="P20" s="177">
        <v>150</v>
      </c>
      <c r="Q20" s="178">
        <v>150</v>
      </c>
    </row>
    <row r="21" spans="2:17" x14ac:dyDescent="0.25">
      <c r="B21" s="241">
        <v>16</v>
      </c>
      <c r="C21" s="213" t="s">
        <v>71</v>
      </c>
      <c r="D21" s="214"/>
      <c r="E21" s="253" t="str">
        <f>IF(VLOOKUP(B21,'Excel VBA Monopoly'!$B$132:$Q$159,13,FALSE)&gt;0,1,IF(VLOOKUP(B21,'Excel VBA Monopoly'!$B$132:$Q$159,14,FALSE)&gt;0,2,IF(VLOOKUP(B21,'Excel VBA Monopoly'!$B$132:$Q$159,15,FALSE)&gt;0,3,IF(VLOOKUP(B21,'Excel VBA Monopoly'!$B$132:$Q$159,16,FALSE)&gt;0,4,""))))</f>
        <v/>
      </c>
      <c r="F21" s="254" t="str">
        <f t="shared" si="0"/>
        <v/>
      </c>
      <c r="G21" s="246" t="str">
        <f>IF(VLOOKUP(B21,'Excel VBA Monopoly'!$B$132:$R$159,17,FALSE)&gt;0,"Yes","")</f>
        <v/>
      </c>
      <c r="H21" s="188">
        <v>260</v>
      </c>
      <c r="I21" s="189">
        <v>22</v>
      </c>
      <c r="J21" s="189">
        <v>110</v>
      </c>
      <c r="K21" s="189">
        <v>330</v>
      </c>
      <c r="L21" s="189">
        <v>800</v>
      </c>
      <c r="M21" s="189">
        <v>975</v>
      </c>
      <c r="N21" s="189">
        <v>1150</v>
      </c>
      <c r="O21" s="189">
        <v>130</v>
      </c>
      <c r="P21" s="189">
        <v>150</v>
      </c>
      <c r="Q21" s="190">
        <v>150</v>
      </c>
    </row>
    <row r="22" spans="2:17" ht="13.5" thickBot="1" x14ac:dyDescent="0.3">
      <c r="B22" s="241">
        <v>17</v>
      </c>
      <c r="C22" s="215" t="s">
        <v>72</v>
      </c>
      <c r="D22" s="216"/>
      <c r="E22" s="251" t="str">
        <f>IF(VLOOKUP(B22,'Excel VBA Monopoly'!$B$132:$Q$159,13,FALSE)&gt;0,1,IF(VLOOKUP(B22,'Excel VBA Monopoly'!$B$132:$Q$159,14,FALSE)&gt;0,2,IF(VLOOKUP(B22,'Excel VBA Monopoly'!$B$132:$Q$159,15,FALSE)&gt;0,3,IF(VLOOKUP(B22,'Excel VBA Monopoly'!$B$132:$Q$159,16,FALSE)&gt;0,4,""))))</f>
        <v/>
      </c>
      <c r="F22" s="252" t="str">
        <f t="shared" si="0"/>
        <v/>
      </c>
      <c r="G22" s="245" t="str">
        <f>IF(VLOOKUP(B22,'Excel VBA Monopoly'!$B$132:$R$159,17,FALSE)&gt;0,"Yes","")</f>
        <v/>
      </c>
      <c r="H22" s="181">
        <v>280</v>
      </c>
      <c r="I22" s="182">
        <v>22</v>
      </c>
      <c r="J22" s="182">
        <v>120</v>
      </c>
      <c r="K22" s="182">
        <v>360</v>
      </c>
      <c r="L22" s="182">
        <v>850</v>
      </c>
      <c r="M22" s="182">
        <v>1025</v>
      </c>
      <c r="N22" s="182">
        <v>1200</v>
      </c>
      <c r="O22" s="182">
        <v>140</v>
      </c>
      <c r="P22" s="182">
        <v>150</v>
      </c>
      <c r="Q22" s="183">
        <v>150</v>
      </c>
    </row>
    <row r="23" spans="2:17" x14ac:dyDescent="0.25">
      <c r="B23" s="241">
        <v>18</v>
      </c>
      <c r="C23" s="217" t="s">
        <v>73</v>
      </c>
      <c r="D23" s="218"/>
      <c r="E23" s="249" t="str">
        <f>IF(VLOOKUP(B23,'Excel VBA Monopoly'!$B$132:$Q$159,13,FALSE)&gt;0,1,IF(VLOOKUP(B23,'Excel VBA Monopoly'!$B$132:$Q$159,14,FALSE)&gt;0,2,IF(VLOOKUP(B23,'Excel VBA Monopoly'!$B$132:$Q$159,15,FALSE)&gt;0,3,IF(VLOOKUP(B23,'Excel VBA Monopoly'!$B$132:$Q$159,16,FALSE)&gt;0,4,""))))</f>
        <v/>
      </c>
      <c r="F23" s="250" t="str">
        <f t="shared" si="0"/>
        <v/>
      </c>
      <c r="G23" s="244" t="str">
        <f>IF(VLOOKUP(B23,'Excel VBA Monopoly'!$B$132:$R$159,17,FALSE)&gt;0,"Yes","")</f>
        <v/>
      </c>
      <c r="H23" s="176">
        <v>300</v>
      </c>
      <c r="I23" s="177">
        <v>26</v>
      </c>
      <c r="J23" s="177">
        <v>130</v>
      </c>
      <c r="K23" s="177">
        <v>390</v>
      </c>
      <c r="L23" s="177">
        <v>900</v>
      </c>
      <c r="M23" s="177">
        <v>1100</v>
      </c>
      <c r="N23" s="177">
        <v>1275</v>
      </c>
      <c r="O23" s="177">
        <v>200</v>
      </c>
      <c r="P23" s="177">
        <v>150</v>
      </c>
      <c r="Q23" s="178">
        <v>150</v>
      </c>
    </row>
    <row r="24" spans="2:17" x14ac:dyDescent="0.25">
      <c r="B24" s="241">
        <v>19</v>
      </c>
      <c r="C24" s="219" t="s">
        <v>74</v>
      </c>
      <c r="D24" s="220"/>
      <c r="E24" s="253" t="str">
        <f>IF(VLOOKUP(B24,'Excel VBA Monopoly'!$B$132:$Q$159,13,FALSE)&gt;0,1,IF(VLOOKUP(B24,'Excel VBA Monopoly'!$B$132:$Q$159,14,FALSE)&gt;0,2,IF(VLOOKUP(B24,'Excel VBA Monopoly'!$B$132:$Q$159,15,FALSE)&gt;0,3,IF(VLOOKUP(B24,'Excel VBA Monopoly'!$B$132:$Q$159,16,FALSE)&gt;0,4,""))))</f>
        <v/>
      </c>
      <c r="F24" s="254" t="str">
        <f t="shared" si="0"/>
        <v/>
      </c>
      <c r="G24" s="246" t="str">
        <f>IF(VLOOKUP(B24,'Excel VBA Monopoly'!$B$132:$R$159,17,FALSE)&gt;0,"Yes","")</f>
        <v/>
      </c>
      <c r="H24" s="188">
        <v>300</v>
      </c>
      <c r="I24" s="189">
        <v>26</v>
      </c>
      <c r="J24" s="189">
        <v>130</v>
      </c>
      <c r="K24" s="189">
        <v>390</v>
      </c>
      <c r="L24" s="189">
        <v>900</v>
      </c>
      <c r="M24" s="189">
        <v>1100</v>
      </c>
      <c r="N24" s="189">
        <v>1275</v>
      </c>
      <c r="O24" s="189">
        <v>200</v>
      </c>
      <c r="P24" s="189">
        <v>150</v>
      </c>
      <c r="Q24" s="190">
        <v>150</v>
      </c>
    </row>
    <row r="25" spans="2:17" ht="13.5" thickBot="1" x14ac:dyDescent="0.3">
      <c r="B25" s="241">
        <v>20</v>
      </c>
      <c r="C25" s="221" t="s">
        <v>75</v>
      </c>
      <c r="D25" s="222"/>
      <c r="E25" s="251" t="str">
        <f>IF(VLOOKUP(B25,'Excel VBA Monopoly'!$B$132:$Q$159,13,FALSE)&gt;0,1,IF(VLOOKUP(B25,'Excel VBA Monopoly'!$B$132:$Q$159,14,FALSE)&gt;0,2,IF(VLOOKUP(B25,'Excel VBA Monopoly'!$B$132:$Q$159,15,FALSE)&gt;0,3,IF(VLOOKUP(B25,'Excel VBA Monopoly'!$B$132:$Q$159,16,FALSE)&gt;0,4,""))))</f>
        <v/>
      </c>
      <c r="F25" s="252" t="str">
        <f t="shared" si="0"/>
        <v/>
      </c>
      <c r="G25" s="245" t="str">
        <f>IF(VLOOKUP(B25,'Excel VBA Monopoly'!$B$132:$R$159,17,FALSE)&gt;0,"Yes","")</f>
        <v/>
      </c>
      <c r="H25" s="181">
        <v>320</v>
      </c>
      <c r="I25" s="182">
        <v>28</v>
      </c>
      <c r="J25" s="182">
        <v>150</v>
      </c>
      <c r="K25" s="182">
        <v>450</v>
      </c>
      <c r="L25" s="182">
        <v>1000</v>
      </c>
      <c r="M25" s="182">
        <v>1200</v>
      </c>
      <c r="N25" s="182">
        <v>1400</v>
      </c>
      <c r="O25" s="182">
        <v>200</v>
      </c>
      <c r="P25" s="182">
        <v>160</v>
      </c>
      <c r="Q25" s="183">
        <v>160</v>
      </c>
    </row>
    <row r="26" spans="2:17" x14ac:dyDescent="0.25">
      <c r="B26" s="241">
        <v>21</v>
      </c>
      <c r="C26" s="223" t="s">
        <v>76</v>
      </c>
      <c r="D26" s="224"/>
      <c r="E26" s="249" t="str">
        <f>IF(VLOOKUP(B26,'Excel VBA Monopoly'!$B$132:$Q$159,13,FALSE)&gt;0,1,IF(VLOOKUP(B26,'Excel VBA Monopoly'!$B$132:$Q$159,14,FALSE)&gt;0,2,IF(VLOOKUP(B26,'Excel VBA Monopoly'!$B$132:$Q$159,15,FALSE)&gt;0,3,IF(VLOOKUP(B26,'Excel VBA Monopoly'!$B$132:$Q$159,16,FALSE)&gt;0,4,""))))</f>
        <v/>
      </c>
      <c r="F26" s="250" t="str">
        <f t="shared" si="0"/>
        <v/>
      </c>
      <c r="G26" s="244" t="str">
        <f>IF(VLOOKUP(B26,'Excel VBA Monopoly'!$B$132:$R$159,17,FALSE)&gt;0,"Yes","")</f>
        <v/>
      </c>
      <c r="H26" s="176">
        <v>350</v>
      </c>
      <c r="I26" s="177">
        <v>35</v>
      </c>
      <c r="J26" s="177">
        <v>175</v>
      </c>
      <c r="K26" s="177">
        <v>500</v>
      </c>
      <c r="L26" s="177">
        <v>1100</v>
      </c>
      <c r="M26" s="177">
        <v>1300</v>
      </c>
      <c r="N26" s="177">
        <v>1500</v>
      </c>
      <c r="O26" s="177">
        <v>175</v>
      </c>
      <c r="P26" s="177">
        <v>200</v>
      </c>
      <c r="Q26" s="178">
        <v>200</v>
      </c>
    </row>
    <row r="27" spans="2:17" ht="13.5" thickBot="1" x14ac:dyDescent="0.3">
      <c r="B27" s="242">
        <v>22</v>
      </c>
      <c r="C27" s="225" t="s">
        <v>77</v>
      </c>
      <c r="D27" s="226"/>
      <c r="E27" s="251" t="str">
        <f>IF(VLOOKUP(B27,'Excel VBA Monopoly'!$B$132:$Q$159,13,FALSE)&gt;0,1,IF(VLOOKUP(B27,'Excel VBA Monopoly'!$B$132:$Q$159,14,FALSE)&gt;0,2,IF(VLOOKUP(B27,'Excel VBA Monopoly'!$B$132:$Q$159,15,FALSE)&gt;0,3,IF(VLOOKUP(B27,'Excel VBA Monopoly'!$B$132:$Q$159,16,FALSE)&gt;0,4,""))))</f>
        <v/>
      </c>
      <c r="F27" s="252" t="str">
        <f t="shared" si="0"/>
        <v/>
      </c>
      <c r="G27" s="245" t="str">
        <f>IF(VLOOKUP(B27,'Excel VBA Monopoly'!$B$132:$R$159,17,FALSE)&gt;0,"Yes","")</f>
        <v/>
      </c>
      <c r="H27" s="181">
        <v>400</v>
      </c>
      <c r="I27" s="182">
        <v>50</v>
      </c>
      <c r="J27" s="182">
        <v>200</v>
      </c>
      <c r="K27" s="182">
        <v>600</v>
      </c>
      <c r="L27" s="182">
        <v>1400</v>
      </c>
      <c r="M27" s="182">
        <v>1700</v>
      </c>
      <c r="N27" s="182">
        <v>2000</v>
      </c>
      <c r="O27" s="182">
        <v>200</v>
      </c>
      <c r="P27" s="182">
        <v>200</v>
      </c>
      <c r="Q27" s="183">
        <v>200</v>
      </c>
    </row>
    <row r="28" spans="2:17" ht="13.5" thickBot="1" x14ac:dyDescent="0.3">
      <c r="D28" s="227"/>
    </row>
    <row r="29" spans="2:17" ht="24.75" thickBot="1" x14ac:dyDescent="0.3">
      <c r="B29" s="170" t="s">
        <v>113</v>
      </c>
      <c r="C29" s="168" t="s">
        <v>45</v>
      </c>
      <c r="D29" s="169" t="s">
        <v>96</v>
      </c>
      <c r="E29" s="247" t="s">
        <v>112</v>
      </c>
      <c r="F29" s="248" t="s">
        <v>111</v>
      </c>
      <c r="G29" s="243" t="s">
        <v>118</v>
      </c>
      <c r="H29" s="171" t="s">
        <v>55</v>
      </c>
      <c r="I29" s="172" t="s">
        <v>78</v>
      </c>
      <c r="J29" s="172" t="s">
        <v>79</v>
      </c>
      <c r="K29" s="172" t="s">
        <v>80</v>
      </c>
      <c r="L29" s="172" t="s">
        <v>81</v>
      </c>
      <c r="M29" s="173" t="s">
        <v>52</v>
      </c>
    </row>
    <row r="30" spans="2:17" x14ac:dyDescent="0.25">
      <c r="B30" s="240">
        <v>23</v>
      </c>
      <c r="C30" s="228" t="s">
        <v>82</v>
      </c>
      <c r="D30" s="229"/>
      <c r="E30" s="249" t="str">
        <f>IF(VLOOKUP(B30,'Excel VBA Monopoly'!$B$132:$Q$159,13,FALSE)&gt;0,1,IF(VLOOKUP(B30,'Excel VBA Monopoly'!$B$132:$Q$159,14,FALSE)&gt;0,2,IF(VLOOKUP(B30,'Excel VBA Monopoly'!$B$132:$Q$159,15,FALSE)&gt;0,3,IF(VLOOKUP(B30,'Excel VBA Monopoly'!$B$132:$Q$159,16,FALSE)&gt;0,4,""))))</f>
        <v/>
      </c>
      <c r="F30" s="250" t="str">
        <f>IF(E30=1,P1_Name,IF(E30=2,P2_Name,IF(E30=3,P3_Name,IF(E30=4,P4_Name,""))))</f>
        <v/>
      </c>
      <c r="G30" s="244" t="str">
        <f>IF(VLOOKUP(B30,'Excel VBA Monopoly'!$B$132:$R$159,17,FALSE)&gt;0,"Yes","")</f>
        <v/>
      </c>
      <c r="H30" s="176">
        <v>200</v>
      </c>
      <c r="I30" s="177">
        <v>25</v>
      </c>
      <c r="J30" s="177">
        <v>50</v>
      </c>
      <c r="K30" s="177">
        <v>100</v>
      </c>
      <c r="L30" s="177">
        <v>200</v>
      </c>
      <c r="M30" s="178">
        <v>100</v>
      </c>
    </row>
    <row r="31" spans="2:17" x14ac:dyDescent="0.25">
      <c r="B31" s="241">
        <v>24</v>
      </c>
      <c r="C31" s="230" t="s">
        <v>83</v>
      </c>
      <c r="D31" s="231"/>
      <c r="E31" s="253" t="str">
        <f>IF(VLOOKUP(B31,'Excel VBA Monopoly'!$B$132:$Q$159,13,FALSE)&gt;0,1,IF(VLOOKUP(B31,'Excel VBA Monopoly'!$B$132:$Q$159,14,FALSE)&gt;0,2,IF(VLOOKUP(B31,'Excel VBA Monopoly'!$B$132:$Q$159,15,FALSE)&gt;0,3,IF(VLOOKUP(B31,'Excel VBA Monopoly'!$B$132:$Q$159,16,FALSE)&gt;0,4,""))))</f>
        <v/>
      </c>
      <c r="F31" s="254" t="str">
        <f>IF(E31=1,P1_Name,IF(E31=2,P2_Name,IF(E31=3,P3_Name,IF(E31=4,P4_Name,""))))</f>
        <v/>
      </c>
      <c r="G31" s="246" t="str">
        <f>IF(VLOOKUP(B31,'Excel VBA Monopoly'!$B$132:$R$159,17,FALSE)&gt;0,"Yes","")</f>
        <v/>
      </c>
      <c r="H31" s="188">
        <v>200</v>
      </c>
      <c r="I31" s="189">
        <v>25</v>
      </c>
      <c r="J31" s="189">
        <v>50</v>
      </c>
      <c r="K31" s="189">
        <v>100</v>
      </c>
      <c r="L31" s="189">
        <v>200</v>
      </c>
      <c r="M31" s="190">
        <v>100</v>
      </c>
    </row>
    <row r="32" spans="2:17" x14ac:dyDescent="0.25">
      <c r="B32" s="241">
        <v>25</v>
      </c>
      <c r="C32" s="230" t="s">
        <v>85</v>
      </c>
      <c r="D32" s="231"/>
      <c r="E32" s="253" t="str">
        <f>IF(VLOOKUP(B32,'Excel VBA Monopoly'!$B$132:$Q$159,13,FALSE)&gt;0,1,IF(VLOOKUP(B32,'Excel VBA Monopoly'!$B$132:$Q$159,14,FALSE)&gt;0,2,IF(VLOOKUP(B32,'Excel VBA Monopoly'!$B$132:$Q$159,15,FALSE)&gt;0,3,IF(VLOOKUP(B32,'Excel VBA Monopoly'!$B$132:$Q$159,16,FALSE)&gt;0,4,""))))</f>
        <v/>
      </c>
      <c r="F32" s="254" t="str">
        <f>IF(E32=1,P1_Name,IF(E32=2,P2_Name,IF(E32=3,P3_Name,IF(E32=4,P4_Name,""))))</f>
        <v/>
      </c>
      <c r="G32" s="246" t="str">
        <f>IF(VLOOKUP(B32,'Excel VBA Monopoly'!$B$132:$R$159,17,FALSE)&gt;0,"Yes","")</f>
        <v/>
      </c>
      <c r="H32" s="188">
        <v>200</v>
      </c>
      <c r="I32" s="189">
        <v>25</v>
      </c>
      <c r="J32" s="189">
        <v>50</v>
      </c>
      <c r="K32" s="189">
        <v>100</v>
      </c>
      <c r="L32" s="189">
        <v>200</v>
      </c>
      <c r="M32" s="190">
        <v>100</v>
      </c>
    </row>
    <row r="33" spans="2:13" ht="13.5" thickBot="1" x14ac:dyDescent="0.3">
      <c r="B33" s="242">
        <v>26</v>
      </c>
      <c r="C33" s="232" t="s">
        <v>84</v>
      </c>
      <c r="D33" s="233"/>
      <c r="E33" s="251" t="str">
        <f>IF(VLOOKUP(B33,'Excel VBA Monopoly'!$B$132:$Q$159,13,FALSE)&gt;0,1,IF(VLOOKUP(B33,'Excel VBA Monopoly'!$B$132:$Q$159,14,FALSE)&gt;0,2,IF(VLOOKUP(B33,'Excel VBA Monopoly'!$B$132:$Q$159,15,FALSE)&gt;0,3,IF(VLOOKUP(B33,'Excel VBA Monopoly'!$B$132:$Q$159,16,FALSE)&gt;0,4,""))))</f>
        <v/>
      </c>
      <c r="F33" s="252" t="str">
        <f>IF(E33=1,P1_Name,IF(E33=2,P2_Name,IF(E33=3,P3_Name,IF(E33=4,P4_Name,""))))</f>
        <v/>
      </c>
      <c r="G33" s="245" t="str">
        <f>IF(VLOOKUP(B33,'Excel VBA Monopoly'!$B$132:$R$159,17,FALSE)&gt;0,"Yes","")</f>
        <v/>
      </c>
      <c r="H33" s="181">
        <v>200</v>
      </c>
      <c r="I33" s="182">
        <v>25</v>
      </c>
      <c r="J33" s="182">
        <v>50</v>
      </c>
      <c r="K33" s="182">
        <v>100</v>
      </c>
      <c r="L33" s="182">
        <v>200</v>
      </c>
      <c r="M33" s="183">
        <v>100</v>
      </c>
    </row>
    <row r="34" spans="2:13" ht="13.5" thickBot="1" x14ac:dyDescent="0.3">
      <c r="D34" s="227"/>
    </row>
    <row r="35" spans="2:13" ht="24.75" thickBot="1" x14ac:dyDescent="0.3">
      <c r="B35" s="170" t="s">
        <v>113</v>
      </c>
      <c r="C35" s="238" t="s">
        <v>45</v>
      </c>
      <c r="D35" s="169" t="s">
        <v>96</v>
      </c>
      <c r="E35" s="247" t="s">
        <v>112</v>
      </c>
      <c r="F35" s="248" t="s">
        <v>111</v>
      </c>
      <c r="G35" s="243" t="s">
        <v>118</v>
      </c>
      <c r="H35" s="171" t="s">
        <v>55</v>
      </c>
      <c r="I35" s="172" t="s">
        <v>114</v>
      </c>
      <c r="J35" s="172" t="s">
        <v>115</v>
      </c>
      <c r="K35" s="173" t="s">
        <v>52</v>
      </c>
    </row>
    <row r="36" spans="2:13" x14ac:dyDescent="0.25">
      <c r="B36" s="240">
        <v>27</v>
      </c>
      <c r="C36" s="234" t="s">
        <v>86</v>
      </c>
      <c r="D36" s="235"/>
      <c r="E36" s="249" t="str">
        <f>IF(VLOOKUP(B36,'Excel VBA Monopoly'!$B$132:$Q$159,13,FALSE)&gt;0,1,IF(VLOOKUP(B36,'Excel VBA Monopoly'!$B$132:$Q$159,14,FALSE)&gt;0,2,IF(VLOOKUP(B36,'Excel VBA Monopoly'!$B$132:$Q$159,15,FALSE)&gt;0,3,IF(VLOOKUP(B36,'Excel VBA Monopoly'!$B$132:$Q$159,16,FALSE)&gt;0,4,""))))</f>
        <v/>
      </c>
      <c r="F36" s="250" t="str">
        <f>IF(E36=1,P1_Name,IF(E36=2,P2_Name,IF(E36=3,P3_Name,IF(E36=4,P4_Name,""))))</f>
        <v/>
      </c>
      <c r="G36" s="244" t="str">
        <f>IF(VLOOKUP(B36,'Excel VBA Monopoly'!$B$132:$R$159,17,FALSE)&gt;0,"Yes","")</f>
        <v/>
      </c>
      <c r="H36" s="176">
        <v>150</v>
      </c>
      <c r="I36" s="177" t="s">
        <v>116</v>
      </c>
      <c r="J36" s="177" t="s">
        <v>117</v>
      </c>
      <c r="K36" s="178">
        <v>75</v>
      </c>
    </row>
    <row r="37" spans="2:13" ht="13.5" thickBot="1" x14ac:dyDescent="0.3">
      <c r="B37" s="242">
        <v>28</v>
      </c>
      <c r="C37" s="236" t="s">
        <v>87</v>
      </c>
      <c r="D37" s="237"/>
      <c r="E37" s="251" t="str">
        <f>IF(VLOOKUP(B37,'Excel VBA Monopoly'!$B$132:$Q$159,13,FALSE)&gt;0,1,IF(VLOOKUP(B37,'Excel VBA Monopoly'!$B$132:$Q$159,14,FALSE)&gt;0,2,IF(VLOOKUP(B37,'Excel VBA Monopoly'!$B$132:$Q$159,15,FALSE)&gt;0,3,IF(VLOOKUP(B37,'Excel VBA Monopoly'!$B$132:$Q$159,16,FALSE)&gt;0,4,""))))</f>
        <v/>
      </c>
      <c r="F37" s="252" t="str">
        <f>IF(E37=1,P1_Name,IF(E37=2,P2_Name,IF(E37=3,P3_Name,IF(E37=4,P4_Name,""))))</f>
        <v/>
      </c>
      <c r="G37" s="245" t="str">
        <f>IF(VLOOKUP(B37,'Excel VBA Monopoly'!$B$132:$R$159,17,FALSE)&gt;0,"Yes","")</f>
        <v/>
      </c>
      <c r="H37" s="181">
        <v>150</v>
      </c>
      <c r="I37" s="182" t="s">
        <v>116</v>
      </c>
      <c r="J37" s="182" t="s">
        <v>117</v>
      </c>
      <c r="K37" s="183">
        <v>75</v>
      </c>
    </row>
    <row r="38" spans="2:13" x14ac:dyDescent="0.25">
      <c r="D38" s="164"/>
    </row>
    <row r="39" spans="2:13" x14ac:dyDescent="0.25">
      <c r="D39" s="164"/>
    </row>
    <row r="40" spans="2:13" x14ac:dyDescent="0.25">
      <c r="D40" s="164"/>
    </row>
    <row r="46" spans="2:13" x14ac:dyDescent="0.25">
      <c r="H46" s="227"/>
    </row>
    <row r="100" spans="3:3" x14ac:dyDescent="0.25">
      <c r="C100" s="167"/>
    </row>
    <row r="101" spans="3:3" x14ac:dyDescent="0.25">
      <c r="C101" s="167"/>
    </row>
    <row r="102" spans="3:3" x14ac:dyDescent="0.25">
      <c r="C102" s="167"/>
    </row>
    <row r="103" spans="3:3" x14ac:dyDescent="0.25">
      <c r="C103" s="167"/>
    </row>
    <row r="104" spans="3:3" x14ac:dyDescent="0.25">
      <c r="C104" s="167"/>
    </row>
    <row r="105" spans="3:3" x14ac:dyDescent="0.25">
      <c r="C105" s="167"/>
    </row>
    <row r="106" spans="3:3" x14ac:dyDescent="0.25">
      <c r="C106" s="167"/>
    </row>
    <row r="107" spans="3:3" x14ac:dyDescent="0.25">
      <c r="C107" s="167"/>
    </row>
    <row r="108" spans="3:3" x14ac:dyDescent="0.25">
      <c r="C108" s="167"/>
    </row>
    <row r="109" spans="3:3" x14ac:dyDescent="0.25">
      <c r="C109" s="167"/>
    </row>
    <row r="110" spans="3:3" x14ac:dyDescent="0.25">
      <c r="C110" s="167"/>
    </row>
    <row r="111" spans="3:3" x14ac:dyDescent="0.25">
      <c r="C111" s="167"/>
    </row>
    <row r="112" spans="3:3" x14ac:dyDescent="0.25">
      <c r="C112" s="167"/>
    </row>
    <row r="113" spans="3:3" x14ac:dyDescent="0.25">
      <c r="C113" s="167"/>
    </row>
    <row r="114" spans="3:3" x14ac:dyDescent="0.25">
      <c r="C114" s="167"/>
    </row>
    <row r="115" spans="3:3" x14ac:dyDescent="0.25">
      <c r="C115" s="167"/>
    </row>
    <row r="116" spans="3:3" x14ac:dyDescent="0.25">
      <c r="C116" s="167"/>
    </row>
  </sheetData>
  <phoneticPr fontId="17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48704-76AA-456C-AF37-D9E3CC8DA623}">
  <sheetPr codeName="Sheet2"/>
  <dimension ref="B1:D30"/>
  <sheetViews>
    <sheetView showGridLines="0" workbookViewId="0"/>
  </sheetViews>
  <sheetFormatPr defaultRowHeight="15.75" x14ac:dyDescent="0.25"/>
  <cols>
    <col min="1" max="1" width="5.5703125" style="68" customWidth="1"/>
    <col min="2" max="2" width="10.85546875" style="68" bestFit="1" customWidth="1"/>
    <col min="3" max="3" width="17.42578125" style="68" customWidth="1"/>
    <col min="4" max="4" width="182.140625" style="68" customWidth="1"/>
    <col min="5" max="16384" width="9.140625" style="68"/>
  </cols>
  <sheetData>
    <row r="1" spans="2:4" ht="16.5" thickBot="1" x14ac:dyDescent="0.3">
      <c r="B1" s="40"/>
      <c r="C1" s="40"/>
      <c r="D1" s="40"/>
    </row>
    <row r="2" spans="2:4" ht="16.5" thickBot="1" x14ac:dyDescent="0.3">
      <c r="B2" s="321" t="s">
        <v>7</v>
      </c>
      <c r="C2" s="322" t="s">
        <v>8</v>
      </c>
      <c r="D2" s="323" t="s">
        <v>9</v>
      </c>
    </row>
    <row r="3" spans="2:4" x14ac:dyDescent="0.25">
      <c r="B3" s="318">
        <v>0.1</v>
      </c>
      <c r="C3" s="319">
        <v>43827</v>
      </c>
      <c r="D3" s="320" t="s">
        <v>24</v>
      </c>
    </row>
    <row r="4" spans="2:4" x14ac:dyDescent="0.25">
      <c r="B4" s="298">
        <v>0.15</v>
      </c>
      <c r="C4" s="301">
        <v>43828</v>
      </c>
      <c r="D4" s="300" t="s">
        <v>89</v>
      </c>
    </row>
    <row r="5" spans="2:4" ht="15.75" customHeight="1" x14ac:dyDescent="0.25">
      <c r="B5" s="298">
        <v>0.2</v>
      </c>
      <c r="C5" s="299">
        <v>43834</v>
      </c>
      <c r="D5" s="300" t="s">
        <v>88</v>
      </c>
    </row>
    <row r="6" spans="2:4" x14ac:dyDescent="0.25">
      <c r="B6" s="298">
        <v>0.23</v>
      </c>
      <c r="C6" s="299">
        <v>43835</v>
      </c>
      <c r="D6" s="300" t="s">
        <v>133</v>
      </c>
    </row>
    <row r="7" spans="2:4" x14ac:dyDescent="0.25">
      <c r="B7" s="298">
        <v>0.25</v>
      </c>
      <c r="C7" s="299">
        <v>43849</v>
      </c>
      <c r="D7" s="300" t="s">
        <v>110</v>
      </c>
    </row>
    <row r="8" spans="2:4" x14ac:dyDescent="0.25">
      <c r="B8" s="298">
        <v>0.28000000000000003</v>
      </c>
      <c r="C8" s="299">
        <v>43863</v>
      </c>
      <c r="D8" s="300" t="s">
        <v>131</v>
      </c>
    </row>
    <row r="9" spans="2:4" x14ac:dyDescent="0.25">
      <c r="B9" s="298">
        <v>0.3</v>
      </c>
      <c r="C9" s="299">
        <v>43864</v>
      </c>
      <c r="D9" s="300" t="s">
        <v>134</v>
      </c>
    </row>
    <row r="10" spans="2:4" x14ac:dyDescent="0.25">
      <c r="B10" s="298">
        <v>0.32</v>
      </c>
      <c r="C10" s="302">
        <v>43865</v>
      </c>
      <c r="D10" s="303" t="s">
        <v>135</v>
      </c>
    </row>
    <row r="11" spans="2:4" ht="19.5" customHeight="1" x14ac:dyDescent="0.25">
      <c r="B11" s="298">
        <v>0.34</v>
      </c>
      <c r="C11" s="302">
        <v>43939</v>
      </c>
      <c r="D11" s="303" t="s">
        <v>137</v>
      </c>
    </row>
    <row r="12" spans="2:4" x14ac:dyDescent="0.25">
      <c r="B12" s="298">
        <v>0.35</v>
      </c>
      <c r="C12" s="302">
        <v>43940</v>
      </c>
      <c r="D12" s="303" t="s">
        <v>140</v>
      </c>
    </row>
    <row r="13" spans="2:4" x14ac:dyDescent="0.25">
      <c r="B13" s="304">
        <v>0.37</v>
      </c>
      <c r="C13" s="302">
        <v>43949</v>
      </c>
      <c r="D13" s="303" t="s">
        <v>169</v>
      </c>
    </row>
    <row r="14" spans="2:4" x14ac:dyDescent="0.25">
      <c r="B14" s="304">
        <v>0.39</v>
      </c>
      <c r="C14" s="302">
        <v>43954</v>
      </c>
      <c r="D14" s="303" t="s">
        <v>174</v>
      </c>
    </row>
    <row r="15" spans="2:4" ht="78.75" x14ac:dyDescent="0.25">
      <c r="B15" s="304">
        <v>0.41</v>
      </c>
      <c r="C15" s="302">
        <v>43961</v>
      </c>
      <c r="D15" s="303" t="s">
        <v>175</v>
      </c>
    </row>
    <row r="16" spans="2:4" x14ac:dyDescent="0.25">
      <c r="B16" s="304">
        <v>0.52</v>
      </c>
      <c r="C16" s="302">
        <v>43968</v>
      </c>
      <c r="D16" s="303" t="s">
        <v>178</v>
      </c>
    </row>
    <row r="17" spans="2:4" x14ac:dyDescent="0.25">
      <c r="B17" s="304">
        <v>0.55000000000000004</v>
      </c>
      <c r="C17" s="302">
        <v>43976</v>
      </c>
      <c r="D17" s="303" t="s">
        <v>179</v>
      </c>
    </row>
    <row r="18" spans="2:4" ht="31.5" x14ac:dyDescent="0.25">
      <c r="B18" s="304">
        <v>0.57999999999999996</v>
      </c>
      <c r="C18" s="302">
        <v>43982</v>
      </c>
      <c r="D18" s="317" t="s">
        <v>180</v>
      </c>
    </row>
    <row r="19" spans="2:4" x14ac:dyDescent="0.25">
      <c r="B19" s="304">
        <v>0.62</v>
      </c>
      <c r="C19" s="302">
        <v>44002</v>
      </c>
      <c r="D19" s="303" t="s">
        <v>181</v>
      </c>
    </row>
    <row r="20" spans="2:4" x14ac:dyDescent="0.25">
      <c r="B20" s="304">
        <v>0.65</v>
      </c>
      <c r="C20" s="302">
        <v>44003</v>
      </c>
      <c r="D20" s="303" t="s">
        <v>182</v>
      </c>
    </row>
    <row r="21" spans="2:4" ht="31.5" x14ac:dyDescent="0.25">
      <c r="B21" s="304">
        <v>0.72</v>
      </c>
      <c r="C21" s="302">
        <v>44009</v>
      </c>
      <c r="D21" s="303" t="s">
        <v>183</v>
      </c>
    </row>
    <row r="22" spans="2:4" ht="31.5" x14ac:dyDescent="0.25">
      <c r="B22" s="304">
        <v>0.75</v>
      </c>
      <c r="C22" s="302">
        <v>44010</v>
      </c>
      <c r="D22" s="303" t="s">
        <v>184</v>
      </c>
    </row>
    <row r="23" spans="2:4" x14ac:dyDescent="0.25">
      <c r="B23" s="304">
        <v>0.78</v>
      </c>
      <c r="C23" s="302">
        <v>44010</v>
      </c>
      <c r="D23" s="303" t="s">
        <v>185</v>
      </c>
    </row>
    <row r="24" spans="2:4" x14ac:dyDescent="0.25">
      <c r="B24" s="304">
        <v>0.81</v>
      </c>
      <c r="C24" s="302">
        <v>44011</v>
      </c>
      <c r="D24" s="303" t="s">
        <v>186</v>
      </c>
    </row>
    <row r="25" spans="2:4" x14ac:dyDescent="0.25">
      <c r="B25" s="304">
        <v>0.84</v>
      </c>
      <c r="C25" s="302">
        <v>44022</v>
      </c>
      <c r="D25" s="303" t="s">
        <v>189</v>
      </c>
    </row>
    <row r="26" spans="2:4" ht="31.5" x14ac:dyDescent="0.25">
      <c r="B26" s="304">
        <v>1</v>
      </c>
      <c r="C26" s="302">
        <v>44087</v>
      </c>
      <c r="D26" s="303" t="s">
        <v>190</v>
      </c>
    </row>
    <row r="27" spans="2:4" ht="31.5" x14ac:dyDescent="0.25">
      <c r="B27" s="304">
        <v>1.01</v>
      </c>
      <c r="C27" s="302">
        <v>44264</v>
      </c>
      <c r="D27" s="303" t="s">
        <v>191</v>
      </c>
    </row>
    <row r="28" spans="2:4" ht="32.25" thickBot="1" x14ac:dyDescent="0.3">
      <c r="B28" s="305">
        <v>1.02</v>
      </c>
      <c r="C28" s="306">
        <v>44264</v>
      </c>
      <c r="D28" s="307" t="s">
        <v>192</v>
      </c>
    </row>
    <row r="30" spans="2:4" x14ac:dyDescent="0.25">
      <c r="B30" s="40" t="s">
        <v>10</v>
      </c>
      <c r="C30" s="131" t="s">
        <v>11</v>
      </c>
    </row>
  </sheetData>
  <hyperlinks>
    <hyperlink ref="C30" r:id="rId1" xr:uid="{974E02C6-20CC-4508-93BE-ED7A87AD35FA}"/>
  </hyperlinks>
  <pageMargins left="0.7" right="0.7" top="0.75" bottom="0.75" header="0.3" footer="0.3"/>
  <pageSetup paperSize="9"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388</vt:i4>
      </vt:variant>
    </vt:vector>
  </HeadingPairs>
  <TitlesOfParts>
    <vt:vector size="391" baseType="lpstr">
      <vt:lpstr>Excel VBA Monopoly</vt:lpstr>
      <vt:lpstr>Property Details</vt:lpstr>
      <vt:lpstr>Version</vt:lpstr>
      <vt:lpstr>Bankruptcy_Status</vt:lpstr>
      <vt:lpstr>Blue</vt:lpstr>
      <vt:lpstr>Brown</vt:lpstr>
      <vt:lpstr>Chance1</vt:lpstr>
      <vt:lpstr>Chance10</vt:lpstr>
      <vt:lpstr>Chance11</vt:lpstr>
      <vt:lpstr>Chance12</vt:lpstr>
      <vt:lpstr>Chance13</vt:lpstr>
      <vt:lpstr>Chance14</vt:lpstr>
      <vt:lpstr>Chance15</vt:lpstr>
      <vt:lpstr>Chance16</vt:lpstr>
      <vt:lpstr>Chance2</vt:lpstr>
      <vt:lpstr>Chance3</vt:lpstr>
      <vt:lpstr>Chance4</vt:lpstr>
      <vt:lpstr>Chance5</vt:lpstr>
      <vt:lpstr>Chance6</vt:lpstr>
      <vt:lpstr>Chance7</vt:lpstr>
      <vt:lpstr>Chance8</vt:lpstr>
      <vt:lpstr>Chance9</vt:lpstr>
      <vt:lpstr>ChanceOrd</vt:lpstr>
      <vt:lpstr>Chest1</vt:lpstr>
      <vt:lpstr>Chest10</vt:lpstr>
      <vt:lpstr>Chest11</vt:lpstr>
      <vt:lpstr>Chest12</vt:lpstr>
      <vt:lpstr>Chest13</vt:lpstr>
      <vt:lpstr>Chest14</vt:lpstr>
      <vt:lpstr>Chest15</vt:lpstr>
      <vt:lpstr>Chest16</vt:lpstr>
      <vt:lpstr>Chest2</vt:lpstr>
      <vt:lpstr>Chest3</vt:lpstr>
      <vt:lpstr>Chest4</vt:lpstr>
      <vt:lpstr>Chest5</vt:lpstr>
      <vt:lpstr>Chest6</vt:lpstr>
      <vt:lpstr>Chest7</vt:lpstr>
      <vt:lpstr>Chest8</vt:lpstr>
      <vt:lpstr>Chest9</vt:lpstr>
      <vt:lpstr>ChestOrd</vt:lpstr>
      <vt:lpstr>CurrentP_Props</vt:lpstr>
      <vt:lpstr>Dice1</vt:lpstr>
      <vt:lpstr>Dice2</vt:lpstr>
      <vt:lpstr>Green</vt:lpstr>
      <vt:lpstr>Hotel1</vt:lpstr>
      <vt:lpstr>Hotel10</vt:lpstr>
      <vt:lpstr>Hotel11</vt:lpstr>
      <vt:lpstr>Hotel12</vt:lpstr>
      <vt:lpstr>Hotel2</vt:lpstr>
      <vt:lpstr>Hotel3</vt:lpstr>
      <vt:lpstr>Hotel4</vt:lpstr>
      <vt:lpstr>Hotel5</vt:lpstr>
      <vt:lpstr>Hotel6</vt:lpstr>
      <vt:lpstr>Hotel7</vt:lpstr>
      <vt:lpstr>Hotel8</vt:lpstr>
      <vt:lpstr>Hotel9</vt:lpstr>
      <vt:lpstr>Hotels</vt:lpstr>
      <vt:lpstr>House1</vt:lpstr>
      <vt:lpstr>House10</vt:lpstr>
      <vt:lpstr>House11</vt:lpstr>
      <vt:lpstr>House12</vt:lpstr>
      <vt:lpstr>House13</vt:lpstr>
      <vt:lpstr>House14</vt:lpstr>
      <vt:lpstr>House15</vt:lpstr>
      <vt:lpstr>House16</vt:lpstr>
      <vt:lpstr>House17</vt:lpstr>
      <vt:lpstr>House18</vt:lpstr>
      <vt:lpstr>House19</vt:lpstr>
      <vt:lpstr>House2</vt:lpstr>
      <vt:lpstr>House20</vt:lpstr>
      <vt:lpstr>House21</vt:lpstr>
      <vt:lpstr>House22</vt:lpstr>
      <vt:lpstr>House23</vt:lpstr>
      <vt:lpstr>House24</vt:lpstr>
      <vt:lpstr>House25</vt:lpstr>
      <vt:lpstr>House26</vt:lpstr>
      <vt:lpstr>House27</vt:lpstr>
      <vt:lpstr>House28</vt:lpstr>
      <vt:lpstr>House29</vt:lpstr>
      <vt:lpstr>House3</vt:lpstr>
      <vt:lpstr>House30</vt:lpstr>
      <vt:lpstr>House31</vt:lpstr>
      <vt:lpstr>House32</vt:lpstr>
      <vt:lpstr>House4</vt:lpstr>
      <vt:lpstr>House5</vt:lpstr>
      <vt:lpstr>House6</vt:lpstr>
      <vt:lpstr>House7</vt:lpstr>
      <vt:lpstr>House8</vt:lpstr>
      <vt:lpstr>House9</vt:lpstr>
      <vt:lpstr>Houses</vt:lpstr>
      <vt:lpstr>LocLookup</vt:lpstr>
      <vt:lpstr>Moves</vt:lpstr>
      <vt:lpstr>Orange</vt:lpstr>
      <vt:lpstr>P1_1</vt:lpstr>
      <vt:lpstr>P1_2</vt:lpstr>
      <vt:lpstr>P1_3</vt:lpstr>
      <vt:lpstr>P1_4</vt:lpstr>
      <vt:lpstr>P1_Avatar</vt:lpstr>
      <vt:lpstr>P1_Bankrupt</vt:lpstr>
      <vt:lpstr>P1_Cash</vt:lpstr>
      <vt:lpstr>P1_JF</vt:lpstr>
      <vt:lpstr>P1_Location</vt:lpstr>
      <vt:lpstr>P1_Name</vt:lpstr>
      <vt:lpstr>P1_Properties</vt:lpstr>
      <vt:lpstr>P10_1</vt:lpstr>
      <vt:lpstr>P10_2</vt:lpstr>
      <vt:lpstr>P10_3</vt:lpstr>
      <vt:lpstr>P10_4</vt:lpstr>
      <vt:lpstr>P11_1</vt:lpstr>
      <vt:lpstr>P11_2</vt:lpstr>
      <vt:lpstr>P11_3</vt:lpstr>
      <vt:lpstr>P11_4</vt:lpstr>
      <vt:lpstr>P12_1</vt:lpstr>
      <vt:lpstr>P12_2</vt:lpstr>
      <vt:lpstr>P12_3</vt:lpstr>
      <vt:lpstr>P12_4</vt:lpstr>
      <vt:lpstr>P13_1</vt:lpstr>
      <vt:lpstr>P13_2</vt:lpstr>
      <vt:lpstr>P13_3</vt:lpstr>
      <vt:lpstr>P13_4</vt:lpstr>
      <vt:lpstr>P14_1</vt:lpstr>
      <vt:lpstr>P14_2</vt:lpstr>
      <vt:lpstr>P14_3</vt:lpstr>
      <vt:lpstr>P14_4</vt:lpstr>
      <vt:lpstr>P15_1</vt:lpstr>
      <vt:lpstr>P15_2</vt:lpstr>
      <vt:lpstr>P15_3</vt:lpstr>
      <vt:lpstr>P15_4</vt:lpstr>
      <vt:lpstr>P16_1</vt:lpstr>
      <vt:lpstr>P16_2</vt:lpstr>
      <vt:lpstr>P16_3</vt:lpstr>
      <vt:lpstr>P16_4</vt:lpstr>
      <vt:lpstr>P17_1</vt:lpstr>
      <vt:lpstr>P17_2</vt:lpstr>
      <vt:lpstr>P17_3</vt:lpstr>
      <vt:lpstr>P17_4</vt:lpstr>
      <vt:lpstr>P18_1</vt:lpstr>
      <vt:lpstr>P18_2</vt:lpstr>
      <vt:lpstr>P18_3</vt:lpstr>
      <vt:lpstr>P18_4</vt:lpstr>
      <vt:lpstr>P19_1</vt:lpstr>
      <vt:lpstr>P19_2</vt:lpstr>
      <vt:lpstr>P19_3</vt:lpstr>
      <vt:lpstr>P19_4</vt:lpstr>
      <vt:lpstr>P2_1</vt:lpstr>
      <vt:lpstr>P2_2</vt:lpstr>
      <vt:lpstr>P2_3</vt:lpstr>
      <vt:lpstr>P2_4</vt:lpstr>
      <vt:lpstr>P2_Avatar</vt:lpstr>
      <vt:lpstr>P2_Bankrupt</vt:lpstr>
      <vt:lpstr>P2_Cash</vt:lpstr>
      <vt:lpstr>P2_JF</vt:lpstr>
      <vt:lpstr>P2_Location</vt:lpstr>
      <vt:lpstr>P2_Name</vt:lpstr>
      <vt:lpstr>P2_Properties</vt:lpstr>
      <vt:lpstr>P20_1</vt:lpstr>
      <vt:lpstr>P20_2</vt:lpstr>
      <vt:lpstr>P20_3</vt:lpstr>
      <vt:lpstr>P20_4</vt:lpstr>
      <vt:lpstr>P21_1</vt:lpstr>
      <vt:lpstr>P21_2</vt:lpstr>
      <vt:lpstr>P21_3</vt:lpstr>
      <vt:lpstr>P21_4</vt:lpstr>
      <vt:lpstr>P22_1</vt:lpstr>
      <vt:lpstr>P22_2</vt:lpstr>
      <vt:lpstr>P22_3</vt:lpstr>
      <vt:lpstr>P22_4</vt:lpstr>
      <vt:lpstr>P3_1</vt:lpstr>
      <vt:lpstr>P3_2</vt:lpstr>
      <vt:lpstr>P3_3</vt:lpstr>
      <vt:lpstr>P3_4</vt:lpstr>
      <vt:lpstr>P3_Avatar</vt:lpstr>
      <vt:lpstr>P3_Bankrupt</vt:lpstr>
      <vt:lpstr>P3_Cash</vt:lpstr>
      <vt:lpstr>P3_JF</vt:lpstr>
      <vt:lpstr>P3_Location</vt:lpstr>
      <vt:lpstr>P3_Name</vt:lpstr>
      <vt:lpstr>P3_Properties</vt:lpstr>
      <vt:lpstr>P4_1</vt:lpstr>
      <vt:lpstr>P4_2</vt:lpstr>
      <vt:lpstr>P4_3</vt:lpstr>
      <vt:lpstr>P4_4</vt:lpstr>
      <vt:lpstr>P4_Avatar</vt:lpstr>
      <vt:lpstr>P4_Bankrupt</vt:lpstr>
      <vt:lpstr>P4_Cash</vt:lpstr>
      <vt:lpstr>P4_JF</vt:lpstr>
      <vt:lpstr>P4_Location</vt:lpstr>
      <vt:lpstr>P4_Name</vt:lpstr>
      <vt:lpstr>P4_Properties</vt:lpstr>
      <vt:lpstr>P5_1</vt:lpstr>
      <vt:lpstr>P5_2</vt:lpstr>
      <vt:lpstr>P5_3</vt:lpstr>
      <vt:lpstr>P5_4</vt:lpstr>
      <vt:lpstr>P6_1</vt:lpstr>
      <vt:lpstr>P6_2</vt:lpstr>
      <vt:lpstr>P6_3</vt:lpstr>
      <vt:lpstr>P6_4</vt:lpstr>
      <vt:lpstr>P7_1</vt:lpstr>
      <vt:lpstr>P7_2</vt:lpstr>
      <vt:lpstr>P7_3</vt:lpstr>
      <vt:lpstr>P7_4</vt:lpstr>
      <vt:lpstr>P8_1</vt:lpstr>
      <vt:lpstr>P8_2</vt:lpstr>
      <vt:lpstr>P8_3</vt:lpstr>
      <vt:lpstr>P8_4</vt:lpstr>
      <vt:lpstr>P9_1</vt:lpstr>
      <vt:lpstr>P9_2</vt:lpstr>
      <vt:lpstr>P9_3</vt:lpstr>
      <vt:lpstr>P9_4</vt:lpstr>
      <vt:lpstr>Piece_Location</vt:lpstr>
      <vt:lpstr>Piece_Selec</vt:lpstr>
      <vt:lpstr>Piece_Selec_DD</vt:lpstr>
      <vt:lpstr>Pink</vt:lpstr>
      <vt:lpstr>Player</vt:lpstr>
      <vt:lpstr>Players</vt:lpstr>
      <vt:lpstr>PR_1</vt:lpstr>
      <vt:lpstr>PR_2</vt:lpstr>
      <vt:lpstr>PR_3</vt:lpstr>
      <vt:lpstr>PR_4</vt:lpstr>
      <vt:lpstr>PR_Index</vt:lpstr>
      <vt:lpstr>Prop_Details</vt:lpstr>
      <vt:lpstr>Prop_Reg</vt:lpstr>
      <vt:lpstr>Prop_Reg_Full</vt:lpstr>
      <vt:lpstr>Prop_Summary</vt:lpstr>
      <vt:lpstr>Red</vt:lpstr>
      <vt:lpstr>SQ1_1</vt:lpstr>
      <vt:lpstr>SQ1_2</vt:lpstr>
      <vt:lpstr>SQ1_3</vt:lpstr>
      <vt:lpstr>SQ1_4</vt:lpstr>
      <vt:lpstr>SQ10_1</vt:lpstr>
      <vt:lpstr>SQ10_2</vt:lpstr>
      <vt:lpstr>SQ10_3</vt:lpstr>
      <vt:lpstr>SQ10_4</vt:lpstr>
      <vt:lpstr>SQ11_1</vt:lpstr>
      <vt:lpstr>SQ11_2</vt:lpstr>
      <vt:lpstr>SQ11_3</vt:lpstr>
      <vt:lpstr>SQ11_4</vt:lpstr>
      <vt:lpstr>SQ11_5</vt:lpstr>
      <vt:lpstr>SQ11_6</vt:lpstr>
      <vt:lpstr>SQ11_7</vt:lpstr>
      <vt:lpstr>SQ11_8</vt:lpstr>
      <vt:lpstr>SQ12_1</vt:lpstr>
      <vt:lpstr>SQ12_2</vt:lpstr>
      <vt:lpstr>SQ12_3</vt:lpstr>
      <vt:lpstr>SQ12_4</vt:lpstr>
      <vt:lpstr>SQ13_1</vt:lpstr>
      <vt:lpstr>SQ13_2</vt:lpstr>
      <vt:lpstr>SQ13_3</vt:lpstr>
      <vt:lpstr>SQ13_4</vt:lpstr>
      <vt:lpstr>SQ14_1</vt:lpstr>
      <vt:lpstr>SQ14_2</vt:lpstr>
      <vt:lpstr>SQ14_3</vt:lpstr>
      <vt:lpstr>SQ14_4</vt:lpstr>
      <vt:lpstr>SQ15_1</vt:lpstr>
      <vt:lpstr>SQ15_2</vt:lpstr>
      <vt:lpstr>SQ15_3</vt:lpstr>
      <vt:lpstr>SQ15_4</vt:lpstr>
      <vt:lpstr>SQ16_1</vt:lpstr>
      <vt:lpstr>SQ16_2</vt:lpstr>
      <vt:lpstr>SQ16_3</vt:lpstr>
      <vt:lpstr>SQ16_4</vt:lpstr>
      <vt:lpstr>SQ17_1</vt:lpstr>
      <vt:lpstr>SQ17_2</vt:lpstr>
      <vt:lpstr>SQ17_3</vt:lpstr>
      <vt:lpstr>SQ17_4</vt:lpstr>
      <vt:lpstr>SQ18_1</vt:lpstr>
      <vt:lpstr>SQ18_2</vt:lpstr>
      <vt:lpstr>SQ18_3</vt:lpstr>
      <vt:lpstr>SQ18_4</vt:lpstr>
      <vt:lpstr>SQ19_1</vt:lpstr>
      <vt:lpstr>SQ19_2</vt:lpstr>
      <vt:lpstr>SQ19_3</vt:lpstr>
      <vt:lpstr>SQ19_4</vt:lpstr>
      <vt:lpstr>SQ2_1</vt:lpstr>
      <vt:lpstr>SQ2_2</vt:lpstr>
      <vt:lpstr>SQ2_3</vt:lpstr>
      <vt:lpstr>SQ2_4</vt:lpstr>
      <vt:lpstr>SQ20_1</vt:lpstr>
      <vt:lpstr>SQ20_2</vt:lpstr>
      <vt:lpstr>SQ20_3</vt:lpstr>
      <vt:lpstr>SQ20_4</vt:lpstr>
      <vt:lpstr>SQ21_1</vt:lpstr>
      <vt:lpstr>SQ21_2</vt:lpstr>
      <vt:lpstr>SQ21_3</vt:lpstr>
      <vt:lpstr>SQ21_4</vt:lpstr>
      <vt:lpstr>SQ22_1</vt:lpstr>
      <vt:lpstr>SQ22_2</vt:lpstr>
      <vt:lpstr>SQ22_3</vt:lpstr>
      <vt:lpstr>SQ22_4</vt:lpstr>
      <vt:lpstr>SQ23_1</vt:lpstr>
      <vt:lpstr>SQ23_2</vt:lpstr>
      <vt:lpstr>SQ23_3</vt:lpstr>
      <vt:lpstr>SQ23_4</vt:lpstr>
      <vt:lpstr>SQ24_1</vt:lpstr>
      <vt:lpstr>SQ24_2</vt:lpstr>
      <vt:lpstr>SQ24_3</vt:lpstr>
      <vt:lpstr>SQ24_4</vt:lpstr>
      <vt:lpstr>SQ25_1</vt:lpstr>
      <vt:lpstr>SQ25_2</vt:lpstr>
      <vt:lpstr>SQ25_3</vt:lpstr>
      <vt:lpstr>SQ25_4</vt:lpstr>
      <vt:lpstr>SQ26_1</vt:lpstr>
      <vt:lpstr>SQ26_2</vt:lpstr>
      <vt:lpstr>SQ26_3</vt:lpstr>
      <vt:lpstr>SQ26_4</vt:lpstr>
      <vt:lpstr>SQ27_1</vt:lpstr>
      <vt:lpstr>SQ27_2</vt:lpstr>
      <vt:lpstr>SQ27_3</vt:lpstr>
      <vt:lpstr>SQ27_4</vt:lpstr>
      <vt:lpstr>SQ28_1</vt:lpstr>
      <vt:lpstr>SQ28_2</vt:lpstr>
      <vt:lpstr>SQ28_3</vt:lpstr>
      <vt:lpstr>SQ28_4</vt:lpstr>
      <vt:lpstr>SQ29_1</vt:lpstr>
      <vt:lpstr>SQ29_2</vt:lpstr>
      <vt:lpstr>SQ29_3</vt:lpstr>
      <vt:lpstr>SQ29_4</vt:lpstr>
      <vt:lpstr>SQ3_1</vt:lpstr>
      <vt:lpstr>SQ3_2</vt:lpstr>
      <vt:lpstr>SQ3_3</vt:lpstr>
      <vt:lpstr>SQ3_4</vt:lpstr>
      <vt:lpstr>SQ30_1</vt:lpstr>
      <vt:lpstr>SQ30_2</vt:lpstr>
      <vt:lpstr>SQ30_3</vt:lpstr>
      <vt:lpstr>SQ30_4</vt:lpstr>
      <vt:lpstr>SQ31_1</vt:lpstr>
      <vt:lpstr>SQ31_2</vt:lpstr>
      <vt:lpstr>SQ31_3</vt:lpstr>
      <vt:lpstr>SQ31_4</vt:lpstr>
      <vt:lpstr>SQ32_1</vt:lpstr>
      <vt:lpstr>SQ32_2</vt:lpstr>
      <vt:lpstr>SQ32_3</vt:lpstr>
      <vt:lpstr>SQ32_4</vt:lpstr>
      <vt:lpstr>SQ33_1</vt:lpstr>
      <vt:lpstr>SQ33_2</vt:lpstr>
      <vt:lpstr>SQ33_3</vt:lpstr>
      <vt:lpstr>SQ33_4</vt:lpstr>
      <vt:lpstr>SQ34_1</vt:lpstr>
      <vt:lpstr>SQ34_2</vt:lpstr>
      <vt:lpstr>SQ34_3</vt:lpstr>
      <vt:lpstr>SQ34_4</vt:lpstr>
      <vt:lpstr>SQ35_1</vt:lpstr>
      <vt:lpstr>SQ35_2</vt:lpstr>
      <vt:lpstr>SQ35_3</vt:lpstr>
      <vt:lpstr>SQ35_4</vt:lpstr>
      <vt:lpstr>SQ36_1</vt:lpstr>
      <vt:lpstr>SQ36_2</vt:lpstr>
      <vt:lpstr>SQ36_3</vt:lpstr>
      <vt:lpstr>SQ36_4</vt:lpstr>
      <vt:lpstr>SQ37_1</vt:lpstr>
      <vt:lpstr>SQ37_2</vt:lpstr>
      <vt:lpstr>SQ37_3</vt:lpstr>
      <vt:lpstr>SQ37_4</vt:lpstr>
      <vt:lpstr>SQ38_1</vt:lpstr>
      <vt:lpstr>SQ38_2</vt:lpstr>
      <vt:lpstr>SQ38_3</vt:lpstr>
      <vt:lpstr>SQ38_4</vt:lpstr>
      <vt:lpstr>SQ39_1</vt:lpstr>
      <vt:lpstr>SQ39_2</vt:lpstr>
      <vt:lpstr>SQ39_3</vt:lpstr>
      <vt:lpstr>SQ39_4</vt:lpstr>
      <vt:lpstr>SQ4_1</vt:lpstr>
      <vt:lpstr>SQ4_2</vt:lpstr>
      <vt:lpstr>SQ4_3</vt:lpstr>
      <vt:lpstr>SQ4_4</vt:lpstr>
      <vt:lpstr>SQ40_1</vt:lpstr>
      <vt:lpstr>SQ40_2</vt:lpstr>
      <vt:lpstr>SQ40_3</vt:lpstr>
      <vt:lpstr>SQ40_4</vt:lpstr>
      <vt:lpstr>SQ5_1</vt:lpstr>
      <vt:lpstr>SQ5_2</vt:lpstr>
      <vt:lpstr>SQ5_3</vt:lpstr>
      <vt:lpstr>SQ5_4</vt:lpstr>
      <vt:lpstr>SQ6_1</vt:lpstr>
      <vt:lpstr>SQ6_2</vt:lpstr>
      <vt:lpstr>SQ6_3</vt:lpstr>
      <vt:lpstr>SQ6_4</vt:lpstr>
      <vt:lpstr>SQ7_1</vt:lpstr>
      <vt:lpstr>SQ7_2</vt:lpstr>
      <vt:lpstr>SQ7_3</vt:lpstr>
      <vt:lpstr>SQ7_4</vt:lpstr>
      <vt:lpstr>SQ8_1</vt:lpstr>
      <vt:lpstr>SQ8_2</vt:lpstr>
      <vt:lpstr>SQ8_3</vt:lpstr>
      <vt:lpstr>SQ8_4</vt:lpstr>
      <vt:lpstr>SQ9_1</vt:lpstr>
      <vt:lpstr>SQ9_2</vt:lpstr>
      <vt:lpstr>SQ9_3</vt:lpstr>
      <vt:lpstr>SQ9_4</vt:lpstr>
      <vt:lpstr>Turquoise</vt:lpstr>
      <vt:lpstr>Yellow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Hedge</dc:creator>
  <cp:lastModifiedBy>Tom Hedge</cp:lastModifiedBy>
  <dcterms:created xsi:type="dcterms:W3CDTF">2019-12-28T15:26:41Z</dcterms:created>
  <dcterms:modified xsi:type="dcterms:W3CDTF">2021-03-09T21:49:42Z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g" linkTarget="Prop_Reg">
    <vt:r8>0</vt:r8>
  </property>
  <property fmtid="{D5CDD505-2E9C-101B-9397-08002B2CF9AE}" pid="3" name="Summary" linkTarget="Prop_Summary">
    <vt:lpwstr>P1</vt:lpwstr>
  </property>
  <property fmtid="{D5CDD505-2E9C-101B-9397-08002B2CF9AE}" pid="4" name="Reg_Full" linkTarget="Prop_Reg_Full">
    <vt:r8>1</vt:r8>
  </property>
  <property fmtid="{D5CDD505-2E9C-101B-9397-08002B2CF9AE}" pid="5" name="Details" linkTarget="Prop_Details">
    <vt:r8>1</vt:r8>
  </property>
</Properties>
</file>